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TA PUBLICA 2DO TRIM 2024\"/>
    </mc:Choice>
  </mc:AlternateContent>
  <xr:revisionPtr revIDLastSave="0" documentId="8_{5CA2E4C9-F681-4373-85A0-CCC4946AD356}" xr6:coauthVersionLast="47" xr6:coauthVersionMax="47" xr10:uidLastSave="{00000000-0000-0000-0000-000000000000}"/>
  <bookViews>
    <workbookView xWindow="-120" yWindow="-120" windowWidth="29040" windowHeight="15990" tabRatio="885" activeTab="2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4" l="1"/>
  <c r="G18" i="4" s="1"/>
  <c r="D17" i="4"/>
  <c r="G17" i="4" s="1"/>
  <c r="D16" i="4"/>
  <c r="G16" i="4" s="1"/>
  <c r="D15" i="4"/>
  <c r="G15" i="4" s="1"/>
  <c r="D14" i="4"/>
  <c r="G14" i="4" s="1"/>
  <c r="F56" i="4"/>
  <c r="E56" i="4"/>
  <c r="C56" i="4"/>
  <c r="D54" i="4"/>
  <c r="G54" i="4" s="1"/>
  <c r="D52" i="4"/>
  <c r="G52" i="4" s="1"/>
  <c r="D50" i="4"/>
  <c r="G50" i="4" s="1"/>
  <c r="D48" i="4"/>
  <c r="G48" i="4" s="1"/>
  <c r="D46" i="4"/>
  <c r="G46" i="4" s="1"/>
  <c r="D44" i="4"/>
  <c r="G44" i="4" s="1"/>
  <c r="D42" i="4"/>
  <c r="G42" i="4" s="1"/>
  <c r="B56" i="4"/>
  <c r="F34" i="4"/>
  <c r="E34" i="4"/>
  <c r="D32" i="4"/>
  <c r="G32" i="4" s="1"/>
  <c r="D31" i="4"/>
  <c r="G31" i="4" s="1"/>
  <c r="D30" i="4"/>
  <c r="G30" i="4" s="1"/>
  <c r="D29" i="4"/>
  <c r="G29" i="4" s="1"/>
  <c r="C34" i="4"/>
  <c r="B34" i="4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F20" i="4"/>
  <c r="E20" i="4"/>
  <c r="C20" i="4"/>
  <c r="B20" i="4"/>
  <c r="G34" i="4" l="1"/>
  <c r="G56" i="4"/>
  <c r="D34" i="4"/>
  <c r="D56" i="4"/>
  <c r="G20" i="4"/>
  <c r="D20" i="4"/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F16" i="8"/>
  <c r="E16" i="8"/>
  <c r="D14" i="8"/>
  <c r="G14" i="8" s="1"/>
  <c r="D12" i="8"/>
  <c r="G12" i="8" s="1"/>
  <c r="D10" i="8"/>
  <c r="G10" i="8" s="1"/>
  <c r="D8" i="8"/>
  <c r="G8" i="8" s="1"/>
  <c r="D6" i="8"/>
  <c r="G6" i="8" s="1"/>
  <c r="C16" i="8"/>
  <c r="B16" i="8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D53" i="6" s="1"/>
  <c r="G53" i="6" s="1"/>
  <c r="B43" i="6"/>
  <c r="B33" i="6"/>
  <c r="B23" i="6"/>
  <c r="B13" i="6"/>
  <c r="B5" i="6"/>
  <c r="D43" i="6" l="1"/>
  <c r="G43" i="6" s="1"/>
  <c r="D69" i="6"/>
  <c r="G69" i="6" s="1"/>
  <c r="D13" i="6"/>
  <c r="G13" i="6" s="1"/>
  <c r="D23" i="6"/>
  <c r="G23" i="6" s="1"/>
  <c r="D33" i="6"/>
  <c r="G33" i="6" s="1"/>
  <c r="D65" i="6"/>
  <c r="G65" i="6" s="1"/>
  <c r="D57" i="6"/>
  <c r="G57" i="6" s="1"/>
  <c r="F77" i="6"/>
  <c r="B77" i="6"/>
  <c r="C77" i="6"/>
  <c r="D5" i="6"/>
  <c r="E77" i="6"/>
  <c r="D16" i="8"/>
  <c r="B42" i="5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G16" i="8"/>
  <c r="D42" i="5" l="1"/>
  <c r="D77" i="6"/>
  <c r="G5" i="6"/>
  <c r="G77" i="6" s="1"/>
  <c r="G42" i="5"/>
</calcChain>
</file>

<file path=xl/sharedStrings.xml><?xml version="1.0" encoding="utf-8"?>
<sst xmlns="http://schemas.openxmlformats.org/spreadsheetml/2006/main" count="207" uniqueCount="147">
  <si>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</si>
  <si>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</si>
  <si>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</si>
  <si>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</si>
  <si>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</si>
  <si>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</si>
  <si>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</si>
  <si>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</si>
  <si>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</si>
  <si>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</si>
  <si>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</si>
  <si>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</si>
  <si>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</si>
  <si>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</si>
  <si>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</si>
  <si>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</si>
  <si>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</si>
  <si>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</si>
  <si>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</si>
  <si>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</si>
  <si>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</si>
  <si>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</si>
  <si>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</si>
  <si>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</si>
  <si>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</si>
  <si>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</si>
  <si>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</si>
  <si>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</si>
  <si>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</si>
  <si>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</si>
  <si>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</si>
  <si>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</si>
  <si>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</si>
  <si>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</si>
  <si>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</si>
  <si>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</si>
  <si>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</si>
  <si>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</si>
  <si>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</si>
  <si>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</si>
  <si>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</si>
  <si>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</si>
  <si>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</si>
  <si>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</si>
  <si>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</si>
  <si>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</si>
  <si>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</si>
  <si>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</si>
  <si>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</si>
  <si>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</si>
  <si>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</si>
  <si>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</si>
  <si>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</si>
  <si>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</si>
  <si>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</si>
  <si>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</si>
  <si>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</si>
  <si>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</si>
  <si>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</si>
  <si>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</si>
  <si>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</si>
  <si>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</si>
  <si>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</si>
  <si>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</si>
  <si>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</si>
  <si>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</si>
  <si>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</si>
  <si>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</si>
  <si>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</si>
  <si>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</si>
  <si>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</si>
  <si>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</si>
  <si>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</si>
  <si>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</si>
  <si>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</si>
  <si>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</si>
  <si>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</si>
  <si>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</si>
  <si>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</si>
  <si>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</si>
  <si>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</si>
  <si>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</si>
  <si>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</si>
  <si>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</si>
  <si>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</si>
  <si>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</si>
  <si>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</si>
  <si>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</si>
  <si>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</si>
  <si>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</si>
  <si>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</si>
  <si>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</si>
  <si>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</si>
  <si>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</si>
  <si>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</si>
  <si>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</si>
  <si>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</si>
  <si>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</si>
  <si>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</si>
  <si>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</si>
  <si>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</si>
  <si>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</si>
  <si>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</si>
  <si>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</si>
  <si>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</si>
  <si>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</si>
  <si>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</si>
  <si>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</si>
  <si>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</si>
  <si>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</si>
  <si>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</si>
  <si>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</si>
  <si>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</si>
  <si>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</si>
  <si>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</si>
  <si>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</si>
  <si>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</si>
  <si>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</si>
  <si>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</si>
  <si>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</si>
  <si>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</si>
  <si>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</si>
  <si>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</si>
  <si>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</si>
  <si>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</si>
  <si>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</si>
  <si>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</si>
  <si>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</si>
  <si>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</si>
  <si>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UNIVERSIDAD POLITECNICA DE JUVENTINO ROSAS
Estado Analítico del Ejercicio del Presupuesto de Egresos
Clasificación por Objeto del Gasto (Capítulo y Concepto)
Del 1 de Enero al 30 de Junio de 2024</t>
  </si>
  <si>
    <t>UNIVERSIDAD POLITECNICA DE JUVENTINO ROSAS
Estado Analítico del Ejercicio del Presupuesto de Egresos
Clasificación Económica (por Tipo de Gasto)
Del 1 de Enero al 30 de Junio de 2024</t>
  </si>
  <si>
    <t>211213046010000 RECTORÍA UPJR</t>
  </si>
  <si>
    <t>211213046010200 SUBDIR DE VINCULACIÓN Y</t>
  </si>
  <si>
    <t>211213046010201 DEPTO DE INCUBADORA DE E</t>
  </si>
  <si>
    <t>211213046010203 DEPARTAMENTO DE VINCULAC</t>
  </si>
  <si>
    <t>211213046020000 SECRETARÍA ADMINISTRATIV</t>
  </si>
  <si>
    <t>211213046020100 SUBDIR DE PLANEACIÓN Y P</t>
  </si>
  <si>
    <t>211213046020700 DEPARTAMENTO DE SEGUIMIE</t>
  </si>
  <si>
    <t>211213046030000 SECRETARÍA ACADÉMICA UPJ</t>
  </si>
  <si>
    <t>211213046030200 DEPARTAMENTO DE DESARROL</t>
  </si>
  <si>
    <t>211213046030300 DEPTO DE INVESTIG Y DESA</t>
  </si>
  <si>
    <t>211213046030600 DIRECCIÓN DE INGENIERÍA</t>
  </si>
  <si>
    <t>211213046A10000 ÓRGANO INTERNO DE CONTRO</t>
  </si>
  <si>
    <t>UNIVERSIDAD POLITECNICA DE JUVENTINO ROSAS
Estado Analítico del Ejercicio del Presupuesto de Egresos
Clasificación Administrativa
Del 1 de Enero al 30 de Junio de 2024</t>
  </si>
  <si>
    <t>UNIVERSIDAD POLITECNICA DE JUVENTINO ROSAS
Estado Analítico del Ejercicio del Presupuesto de Egresos
Clasificación Administrativa (Poderes)
Del 1 de Enero al 30 de Junio de 2024</t>
  </si>
  <si>
    <t>UNIVERSIDAD POLITECNICA DE JUVENTINO ROSAS
Estado Analítico del Ejercicio del Presupuesto de Egresos
Clasificación Administrativa (Sector Paraestatal)
Del 1 de Enero al 30 de Junio de 2024</t>
  </si>
  <si>
    <t>UNIVERSIDAD POLITECNICA DE JUVENTINO ROSAS
Estado Analítico del Ejercicio del Presupuesto de Egresos
Clasificación Funcional (Finalidad y Función)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</si>
</sst>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8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12" xfId="0" applyNumberFormat="1" applyFont="1" applyBorder="1" applyProtection="1">
      <protection locked="0"/>
    </xf>
    <xf numFmtId="0" fontId="2" fillId="0" borderId="0" xfId="0" applyFont="1"/>
    <xf numFmtId="4" fontId="2" fillId="0" borderId="10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4" fontId="6" fillId="0" borderId="10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4" fontId="6" fillId="0" borderId="6" xfId="0" applyNumberFormat="1" applyFont="1" applyBorder="1" applyProtection="1"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9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5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2" xfId="9" applyFont="1" applyBorder="1" applyAlignment="1">
      <alignment horizontal="center" vertical="center" wrapText="1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15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0" borderId="3" xfId="0" applyFont="1" applyBorder="1"/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14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showGridLines="0" workbookViewId="0">
      <selection sqref="A1:G1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40" t="s">
        <v>129</v>
      </c>
      <c r="B1" s="40"/>
      <c r="C1" s="40"/>
      <c r="D1" s="40"/>
      <c r="E1" s="40"/>
      <c r="F1" s="40"/>
      <c r="G1" s="41"/>
    </row>
    <row r="2" spans="1:8" x14ac:dyDescent="0.2">
      <c r="A2" s="31"/>
      <c r="B2" s="28"/>
      <c r="C2" s="29"/>
      <c r="D2" s="26" t="s">
        <v>57</v>
      </c>
      <c r="E2" s="29"/>
      <c r="F2" s="30"/>
      <c r="G2" s="42" t="s">
        <v>56</v>
      </c>
    </row>
    <row r="3" spans="1:8" ht="24.95" customHeight="1" x14ac:dyDescent="0.2">
      <c r="A3" s="27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43"/>
    </row>
    <row r="4" spans="1:8" x14ac:dyDescent="0.2">
      <c r="A4" s="32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8" x14ac:dyDescent="0.2">
      <c r="A5" s="17" t="s">
        <v>58</v>
      </c>
      <c r="B5" s="12">
        <f>SUM(B6:B12)</f>
        <v>43237622.210000008</v>
      </c>
      <c r="C5" s="12">
        <f>SUM(C6:C12)</f>
        <v>316690.76</v>
      </c>
      <c r="D5" s="12">
        <f>B5+C5</f>
        <v>43554312.970000006</v>
      </c>
      <c r="E5" s="12">
        <f>SUM(E6:E12)</f>
        <v>19479986.82</v>
      </c>
      <c r="F5" s="12">
        <f>SUM(F6:F12)</f>
        <v>19479986.82</v>
      </c>
      <c r="G5" s="12">
        <f>D5-E5</f>
        <v>24074326.150000006</v>
      </c>
    </row>
    <row r="6" spans="1:8" x14ac:dyDescent="0.2">
      <c r="A6" s="19" t="s">
        <v>62</v>
      </c>
      <c r="B6" s="5">
        <v>29309560.75</v>
      </c>
      <c r="C6" s="5">
        <v>0</v>
      </c>
      <c r="D6" s="5">
        <f t="shared" ref="D6:D69" si="0">B6+C6</f>
        <v>29309560.75</v>
      </c>
      <c r="E6" s="5">
        <v>14325752.32</v>
      </c>
      <c r="F6" s="5">
        <v>14325752.32</v>
      </c>
      <c r="G6" s="5">
        <f t="shared" ref="G6:G69" si="1">D6-E6</f>
        <v>14983808.43</v>
      </c>
      <c r="H6" s="9">
        <v>1100</v>
      </c>
    </row>
    <row r="7" spans="1:8" x14ac:dyDescent="0.2">
      <c r="A7" s="19" t="s">
        <v>63</v>
      </c>
      <c r="B7" s="5">
        <v>0</v>
      </c>
      <c r="C7" s="5">
        <v>0</v>
      </c>
      <c r="D7" s="5">
        <f t="shared" si="0"/>
        <v>0</v>
      </c>
      <c r="E7" s="5">
        <v>0</v>
      </c>
      <c r="F7" s="5">
        <v>0</v>
      </c>
      <c r="G7" s="5">
        <f t="shared" si="1"/>
        <v>0</v>
      </c>
      <c r="H7" s="9">
        <v>1200</v>
      </c>
    </row>
    <row r="8" spans="1:8" x14ac:dyDescent="0.2">
      <c r="A8" s="19" t="s">
        <v>64</v>
      </c>
      <c r="B8" s="5">
        <v>4428846.5599999996</v>
      </c>
      <c r="C8" s="5">
        <v>62062.01</v>
      </c>
      <c r="D8" s="5">
        <f t="shared" si="0"/>
        <v>4490908.5699999994</v>
      </c>
      <c r="E8" s="5">
        <v>174581.97</v>
      </c>
      <c r="F8" s="5">
        <v>174581.97</v>
      </c>
      <c r="G8" s="5">
        <f t="shared" si="1"/>
        <v>4316326.5999999996</v>
      </c>
      <c r="H8" s="9">
        <v>1300</v>
      </c>
    </row>
    <row r="9" spans="1:8" x14ac:dyDescent="0.2">
      <c r="A9" s="19" t="s">
        <v>33</v>
      </c>
      <c r="B9" s="5">
        <v>7225125.3399999999</v>
      </c>
      <c r="C9" s="5">
        <v>0</v>
      </c>
      <c r="D9" s="5">
        <f t="shared" si="0"/>
        <v>7225125.3399999999</v>
      </c>
      <c r="E9" s="5">
        <v>3621124.58</v>
      </c>
      <c r="F9" s="5">
        <v>3621124.58</v>
      </c>
      <c r="G9" s="5">
        <f t="shared" si="1"/>
        <v>3604000.76</v>
      </c>
      <c r="H9" s="9">
        <v>1400</v>
      </c>
    </row>
    <row r="10" spans="1:8" x14ac:dyDescent="0.2">
      <c r="A10" s="19" t="s">
        <v>65</v>
      </c>
      <c r="B10" s="5">
        <v>2274089.56</v>
      </c>
      <c r="C10" s="5">
        <v>254628.75</v>
      </c>
      <c r="D10" s="5">
        <f t="shared" si="0"/>
        <v>2528718.31</v>
      </c>
      <c r="E10" s="5">
        <v>1358527.95</v>
      </c>
      <c r="F10" s="5">
        <v>1358527.95</v>
      </c>
      <c r="G10" s="5">
        <f t="shared" si="1"/>
        <v>1170190.3600000001</v>
      </c>
      <c r="H10" s="9">
        <v>1500</v>
      </c>
    </row>
    <row r="11" spans="1:8" x14ac:dyDescent="0.2">
      <c r="A11" s="19" t="s">
        <v>34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9">
        <v>1600</v>
      </c>
    </row>
    <row r="12" spans="1:8" x14ac:dyDescent="0.2">
      <c r="A12" s="19" t="s">
        <v>66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9">
        <v>1700</v>
      </c>
    </row>
    <row r="13" spans="1:8" x14ac:dyDescent="0.2">
      <c r="A13" s="17" t="s">
        <v>123</v>
      </c>
      <c r="B13" s="13">
        <f>SUM(B14:B22)</f>
        <v>1788276.3599999999</v>
      </c>
      <c r="C13" s="13">
        <f>SUM(C14:C22)</f>
        <v>886565.39</v>
      </c>
      <c r="D13" s="13">
        <f t="shared" si="0"/>
        <v>2674841.75</v>
      </c>
      <c r="E13" s="13">
        <f>SUM(E14:E22)</f>
        <v>537923.74</v>
      </c>
      <c r="F13" s="13">
        <f>SUM(F14:F22)</f>
        <v>533247.74</v>
      </c>
      <c r="G13" s="13">
        <f t="shared" si="1"/>
        <v>2136918.0099999998</v>
      </c>
      <c r="H13" s="18">
        <v>0</v>
      </c>
    </row>
    <row r="14" spans="1:8" x14ac:dyDescent="0.2">
      <c r="A14" s="19" t="s">
        <v>67</v>
      </c>
      <c r="B14" s="5">
        <v>514806.8</v>
      </c>
      <c r="C14" s="5">
        <v>80000</v>
      </c>
      <c r="D14" s="5">
        <f t="shared" si="0"/>
        <v>594806.80000000005</v>
      </c>
      <c r="E14" s="5">
        <v>154535.85999999999</v>
      </c>
      <c r="F14" s="5">
        <v>154535.85999999999</v>
      </c>
      <c r="G14" s="5">
        <f t="shared" si="1"/>
        <v>440270.94000000006</v>
      </c>
      <c r="H14" s="9">
        <v>2100</v>
      </c>
    </row>
    <row r="15" spans="1:8" x14ac:dyDescent="0.2">
      <c r="A15" s="19" t="s">
        <v>68</v>
      </c>
      <c r="B15" s="5">
        <v>183103.79</v>
      </c>
      <c r="C15" s="5">
        <v>21861.39</v>
      </c>
      <c r="D15" s="5">
        <f t="shared" si="0"/>
        <v>204965.18</v>
      </c>
      <c r="E15" s="5">
        <v>70881.960000000006</v>
      </c>
      <c r="F15" s="5">
        <v>70881.960000000006</v>
      </c>
      <c r="G15" s="5">
        <f t="shared" si="1"/>
        <v>134083.21999999997</v>
      </c>
      <c r="H15" s="9">
        <v>2200</v>
      </c>
    </row>
    <row r="16" spans="1:8" x14ac:dyDescent="0.2">
      <c r="A16" s="19" t="s">
        <v>69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9">
        <v>2300</v>
      </c>
    </row>
    <row r="17" spans="1:8" x14ac:dyDescent="0.2">
      <c r="A17" s="19" t="s">
        <v>70</v>
      </c>
      <c r="B17" s="5">
        <v>90700</v>
      </c>
      <c r="C17" s="5">
        <v>98500</v>
      </c>
      <c r="D17" s="5">
        <f t="shared" si="0"/>
        <v>189200</v>
      </c>
      <c r="E17" s="5">
        <v>59619.89</v>
      </c>
      <c r="F17" s="5">
        <v>59619.89</v>
      </c>
      <c r="G17" s="5">
        <f t="shared" si="1"/>
        <v>129580.11</v>
      </c>
      <c r="H17" s="9">
        <v>2400</v>
      </c>
    </row>
    <row r="18" spans="1:8" x14ac:dyDescent="0.2">
      <c r="A18" s="19" t="s">
        <v>71</v>
      </c>
      <c r="B18" s="5">
        <v>76000</v>
      </c>
      <c r="C18" s="5">
        <v>41000</v>
      </c>
      <c r="D18" s="5">
        <f t="shared" si="0"/>
        <v>117000</v>
      </c>
      <c r="E18" s="5">
        <v>11981.26</v>
      </c>
      <c r="F18" s="5">
        <v>11981.26</v>
      </c>
      <c r="G18" s="5">
        <f t="shared" si="1"/>
        <v>105018.74</v>
      </c>
      <c r="H18" s="9">
        <v>2500</v>
      </c>
    </row>
    <row r="19" spans="1:8" x14ac:dyDescent="0.2">
      <c r="A19" s="19" t="s">
        <v>72</v>
      </c>
      <c r="B19" s="5">
        <v>535500</v>
      </c>
      <c r="C19" s="5">
        <v>0</v>
      </c>
      <c r="D19" s="5">
        <f t="shared" si="0"/>
        <v>535500</v>
      </c>
      <c r="E19" s="5">
        <v>127846.09</v>
      </c>
      <c r="F19" s="5">
        <v>127846.09</v>
      </c>
      <c r="G19" s="5">
        <f t="shared" si="1"/>
        <v>407653.91000000003</v>
      </c>
      <c r="H19" s="9">
        <v>2600</v>
      </c>
    </row>
    <row r="20" spans="1:8" x14ac:dyDescent="0.2">
      <c r="A20" s="19" t="s">
        <v>73</v>
      </c>
      <c r="B20" s="5">
        <v>48716.28</v>
      </c>
      <c r="C20" s="5">
        <v>404200</v>
      </c>
      <c r="D20" s="5">
        <f t="shared" si="0"/>
        <v>452916.28</v>
      </c>
      <c r="E20" s="5">
        <v>31505.599999999999</v>
      </c>
      <c r="F20" s="5">
        <v>26829.599999999999</v>
      </c>
      <c r="G20" s="5">
        <f t="shared" si="1"/>
        <v>421410.68000000005</v>
      </c>
      <c r="H20" s="9">
        <v>2700</v>
      </c>
    </row>
    <row r="21" spans="1:8" x14ac:dyDescent="0.2">
      <c r="A21" s="19" t="s">
        <v>74</v>
      </c>
      <c r="B21" s="5">
        <v>0</v>
      </c>
      <c r="C21" s="5">
        <v>0</v>
      </c>
      <c r="D21" s="5">
        <f t="shared" si="0"/>
        <v>0</v>
      </c>
      <c r="E21" s="5">
        <v>0</v>
      </c>
      <c r="F21" s="5">
        <v>0</v>
      </c>
      <c r="G21" s="5">
        <f t="shared" si="1"/>
        <v>0</v>
      </c>
      <c r="H21" s="9">
        <v>2800</v>
      </c>
    </row>
    <row r="22" spans="1:8" x14ac:dyDescent="0.2">
      <c r="A22" s="19" t="s">
        <v>75</v>
      </c>
      <c r="B22" s="5">
        <v>339449.49</v>
      </c>
      <c r="C22" s="5">
        <v>241004</v>
      </c>
      <c r="D22" s="5">
        <f t="shared" si="0"/>
        <v>580453.49</v>
      </c>
      <c r="E22" s="5">
        <v>81553.08</v>
      </c>
      <c r="F22" s="5">
        <v>81553.08</v>
      </c>
      <c r="G22" s="5">
        <f t="shared" si="1"/>
        <v>498900.41</v>
      </c>
      <c r="H22" s="9">
        <v>2900</v>
      </c>
    </row>
    <row r="23" spans="1:8" x14ac:dyDescent="0.2">
      <c r="A23" s="17" t="s">
        <v>59</v>
      </c>
      <c r="B23" s="13">
        <f>SUM(B24:B32)</f>
        <v>12117017.149999999</v>
      </c>
      <c r="C23" s="13">
        <f>SUM(C24:C32)</f>
        <v>13364511.489999998</v>
      </c>
      <c r="D23" s="13">
        <f t="shared" si="0"/>
        <v>25481528.639999997</v>
      </c>
      <c r="E23" s="13">
        <f>SUM(E24:E32)</f>
        <v>6751062.9800000004</v>
      </c>
      <c r="F23" s="13">
        <f>SUM(F24:F32)</f>
        <v>6751062.9800000004</v>
      </c>
      <c r="G23" s="13">
        <f t="shared" si="1"/>
        <v>18730465.659999996</v>
      </c>
      <c r="H23" s="18">
        <v>0</v>
      </c>
    </row>
    <row r="24" spans="1:8" x14ac:dyDescent="0.2">
      <c r="A24" s="19" t="s">
        <v>76</v>
      </c>
      <c r="B24" s="5">
        <v>1435200</v>
      </c>
      <c r="C24" s="5">
        <v>57874.99</v>
      </c>
      <c r="D24" s="5">
        <f t="shared" si="0"/>
        <v>1493074.99</v>
      </c>
      <c r="E24" s="5">
        <v>538851.41</v>
      </c>
      <c r="F24" s="5">
        <v>538851.41</v>
      </c>
      <c r="G24" s="5">
        <f t="shared" si="1"/>
        <v>954223.58</v>
      </c>
      <c r="H24" s="9">
        <v>3100</v>
      </c>
    </row>
    <row r="25" spans="1:8" x14ac:dyDescent="0.2">
      <c r="A25" s="19" t="s">
        <v>77</v>
      </c>
      <c r="B25" s="5">
        <v>784659.2</v>
      </c>
      <c r="C25" s="5">
        <v>76668.639999999999</v>
      </c>
      <c r="D25" s="5">
        <f t="shared" si="0"/>
        <v>861327.84</v>
      </c>
      <c r="E25" s="5">
        <v>174260.16</v>
      </c>
      <c r="F25" s="5">
        <v>174260.16</v>
      </c>
      <c r="G25" s="5">
        <f t="shared" si="1"/>
        <v>687067.67999999993</v>
      </c>
      <c r="H25" s="9">
        <v>3200</v>
      </c>
    </row>
    <row r="26" spans="1:8" x14ac:dyDescent="0.2">
      <c r="A26" s="19" t="s">
        <v>78</v>
      </c>
      <c r="B26" s="5">
        <v>3668855.26</v>
      </c>
      <c r="C26" s="5">
        <v>235112.51</v>
      </c>
      <c r="D26" s="5">
        <f t="shared" si="0"/>
        <v>3903967.7699999996</v>
      </c>
      <c r="E26" s="5">
        <v>1270447.07</v>
      </c>
      <c r="F26" s="5">
        <v>1270447.07</v>
      </c>
      <c r="G26" s="5">
        <f t="shared" si="1"/>
        <v>2633520.6999999993</v>
      </c>
      <c r="H26" s="9">
        <v>3300</v>
      </c>
    </row>
    <row r="27" spans="1:8" x14ac:dyDescent="0.2">
      <c r="A27" s="19" t="s">
        <v>79</v>
      </c>
      <c r="B27" s="5">
        <v>357930.02</v>
      </c>
      <c r="C27" s="5">
        <v>24000</v>
      </c>
      <c r="D27" s="5">
        <f t="shared" si="0"/>
        <v>381930.02</v>
      </c>
      <c r="E27" s="5">
        <v>117356.73</v>
      </c>
      <c r="F27" s="5">
        <v>117356.73</v>
      </c>
      <c r="G27" s="5">
        <f t="shared" si="1"/>
        <v>264573.29000000004</v>
      </c>
      <c r="H27" s="9">
        <v>3400</v>
      </c>
    </row>
    <row r="28" spans="1:8" x14ac:dyDescent="0.2">
      <c r="A28" s="19" t="s">
        <v>80</v>
      </c>
      <c r="B28" s="5">
        <v>3322237.28</v>
      </c>
      <c r="C28" s="5">
        <v>12226159.199999999</v>
      </c>
      <c r="D28" s="5">
        <f t="shared" si="0"/>
        <v>15548396.479999999</v>
      </c>
      <c r="E28" s="5">
        <v>3936511.03</v>
      </c>
      <c r="F28" s="5">
        <v>3936511.03</v>
      </c>
      <c r="G28" s="5">
        <f t="shared" si="1"/>
        <v>11611885.449999999</v>
      </c>
      <c r="H28" s="9">
        <v>3500</v>
      </c>
    </row>
    <row r="29" spans="1:8" x14ac:dyDescent="0.2">
      <c r="A29" s="19" t="s">
        <v>81</v>
      </c>
      <c r="B29" s="5">
        <v>95000</v>
      </c>
      <c r="C29" s="5">
        <v>360000</v>
      </c>
      <c r="D29" s="5">
        <f t="shared" si="0"/>
        <v>455000</v>
      </c>
      <c r="E29" s="5">
        <v>0</v>
      </c>
      <c r="F29" s="5">
        <v>0</v>
      </c>
      <c r="G29" s="5">
        <f t="shared" si="1"/>
        <v>455000</v>
      </c>
      <c r="H29" s="9">
        <v>3600</v>
      </c>
    </row>
    <row r="30" spans="1:8" x14ac:dyDescent="0.2">
      <c r="A30" s="19" t="s">
        <v>82</v>
      </c>
      <c r="B30" s="5">
        <v>154810</v>
      </c>
      <c r="C30" s="5">
        <v>48000</v>
      </c>
      <c r="D30" s="5">
        <f t="shared" si="0"/>
        <v>202810</v>
      </c>
      <c r="E30" s="5">
        <v>65264.82</v>
      </c>
      <c r="F30" s="5">
        <v>65264.82</v>
      </c>
      <c r="G30" s="5">
        <f t="shared" si="1"/>
        <v>137545.18</v>
      </c>
      <c r="H30" s="9">
        <v>3700</v>
      </c>
    </row>
    <row r="31" spans="1:8" x14ac:dyDescent="0.2">
      <c r="A31" s="19" t="s">
        <v>83</v>
      </c>
      <c r="B31" s="5">
        <v>1093213.18</v>
      </c>
      <c r="C31" s="5">
        <v>334432.7</v>
      </c>
      <c r="D31" s="5">
        <f t="shared" si="0"/>
        <v>1427645.88</v>
      </c>
      <c r="E31" s="5">
        <v>199855.7</v>
      </c>
      <c r="F31" s="5">
        <v>199855.7</v>
      </c>
      <c r="G31" s="5">
        <f t="shared" si="1"/>
        <v>1227790.18</v>
      </c>
      <c r="H31" s="9">
        <v>3800</v>
      </c>
    </row>
    <row r="32" spans="1:8" x14ac:dyDescent="0.2">
      <c r="A32" s="19" t="s">
        <v>18</v>
      </c>
      <c r="B32" s="5">
        <v>1205112.21</v>
      </c>
      <c r="C32" s="5">
        <v>2263.4499999999998</v>
      </c>
      <c r="D32" s="5">
        <f t="shared" si="0"/>
        <v>1207375.6599999999</v>
      </c>
      <c r="E32" s="5">
        <v>448516.06</v>
      </c>
      <c r="F32" s="5">
        <v>448516.06</v>
      </c>
      <c r="G32" s="5">
        <f t="shared" si="1"/>
        <v>758859.59999999986</v>
      </c>
      <c r="H32" s="9">
        <v>3900</v>
      </c>
    </row>
    <row r="33" spans="1:8" x14ac:dyDescent="0.2">
      <c r="A33" s="17" t="s">
        <v>124</v>
      </c>
      <c r="B33" s="13">
        <f>SUM(B34:B42)</f>
        <v>837000</v>
      </c>
      <c r="C33" s="13">
        <f>SUM(C34:C42)</f>
        <v>0</v>
      </c>
      <c r="D33" s="13">
        <f t="shared" si="0"/>
        <v>837000</v>
      </c>
      <c r="E33" s="13">
        <f>SUM(E34:E42)</f>
        <v>532341.32999999996</v>
      </c>
      <c r="F33" s="13">
        <f>SUM(F34:F42)</f>
        <v>532341.32999999996</v>
      </c>
      <c r="G33" s="13">
        <f t="shared" si="1"/>
        <v>304658.67000000004</v>
      </c>
      <c r="H33" s="18">
        <v>0</v>
      </c>
    </row>
    <row r="34" spans="1:8" x14ac:dyDescent="0.2">
      <c r="A34" s="19" t="s">
        <v>84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9">
        <v>4100</v>
      </c>
    </row>
    <row r="35" spans="1:8" x14ac:dyDescent="0.2">
      <c r="A35" s="19" t="s">
        <v>85</v>
      </c>
      <c r="B35" s="5">
        <v>0</v>
      </c>
      <c r="C35" s="5">
        <v>0</v>
      </c>
      <c r="D35" s="5">
        <f t="shared" si="0"/>
        <v>0</v>
      </c>
      <c r="E35" s="5">
        <v>0</v>
      </c>
      <c r="F35" s="5">
        <v>0</v>
      </c>
      <c r="G35" s="5">
        <f t="shared" si="1"/>
        <v>0</v>
      </c>
      <c r="H35" s="9">
        <v>4200</v>
      </c>
    </row>
    <row r="36" spans="1:8" x14ac:dyDescent="0.2">
      <c r="A36" s="19" t="s">
        <v>86</v>
      </c>
      <c r="B36" s="5">
        <v>0</v>
      </c>
      <c r="C36" s="5">
        <v>0</v>
      </c>
      <c r="D36" s="5">
        <f t="shared" si="0"/>
        <v>0</v>
      </c>
      <c r="E36" s="5">
        <v>0</v>
      </c>
      <c r="F36" s="5">
        <v>0</v>
      </c>
      <c r="G36" s="5">
        <f t="shared" si="1"/>
        <v>0</v>
      </c>
      <c r="H36" s="9">
        <v>4300</v>
      </c>
    </row>
    <row r="37" spans="1:8" x14ac:dyDescent="0.2">
      <c r="A37" s="19" t="s">
        <v>87</v>
      </c>
      <c r="B37" s="5">
        <v>837000</v>
      </c>
      <c r="C37" s="5">
        <v>0</v>
      </c>
      <c r="D37" s="5">
        <f t="shared" si="0"/>
        <v>837000</v>
      </c>
      <c r="E37" s="5">
        <v>532341.32999999996</v>
      </c>
      <c r="F37" s="5">
        <v>532341.32999999996</v>
      </c>
      <c r="G37" s="5">
        <f t="shared" si="1"/>
        <v>304658.67000000004</v>
      </c>
      <c r="H37" s="9">
        <v>4400</v>
      </c>
    </row>
    <row r="38" spans="1:8" x14ac:dyDescent="0.2">
      <c r="A38" s="19" t="s">
        <v>39</v>
      </c>
      <c r="B38" s="5">
        <v>0</v>
      </c>
      <c r="C38" s="5">
        <v>0</v>
      </c>
      <c r="D38" s="5">
        <f t="shared" si="0"/>
        <v>0</v>
      </c>
      <c r="E38" s="5">
        <v>0</v>
      </c>
      <c r="F38" s="5">
        <v>0</v>
      </c>
      <c r="G38" s="5">
        <f t="shared" si="1"/>
        <v>0</v>
      </c>
      <c r="H38" s="9">
        <v>4500</v>
      </c>
    </row>
    <row r="39" spans="1:8" x14ac:dyDescent="0.2">
      <c r="A39" s="19" t="s">
        <v>88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9">
        <v>4600</v>
      </c>
    </row>
    <row r="40" spans="1:8" x14ac:dyDescent="0.2">
      <c r="A40" s="19" t="s">
        <v>89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9">
        <v>4700</v>
      </c>
    </row>
    <row r="41" spans="1:8" x14ac:dyDescent="0.2">
      <c r="A41" s="19" t="s">
        <v>35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9">
        <v>4800</v>
      </c>
    </row>
    <row r="42" spans="1:8" x14ac:dyDescent="0.2">
      <c r="A42" s="19" t="s">
        <v>90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9">
        <v>4900</v>
      </c>
    </row>
    <row r="43" spans="1:8" x14ac:dyDescent="0.2">
      <c r="A43" s="17" t="s">
        <v>125</v>
      </c>
      <c r="B43" s="13">
        <f>SUM(B44:B52)</f>
        <v>408500</v>
      </c>
      <c r="C43" s="13">
        <f>SUM(C44:C52)</f>
        <v>13045134.220000001</v>
      </c>
      <c r="D43" s="13">
        <f t="shared" si="0"/>
        <v>13453634.220000001</v>
      </c>
      <c r="E43" s="13">
        <f>SUM(E44:E52)</f>
        <v>220095.52000000002</v>
      </c>
      <c r="F43" s="13">
        <f>SUM(F44:F52)</f>
        <v>220095.52000000002</v>
      </c>
      <c r="G43" s="13">
        <f t="shared" si="1"/>
        <v>13233538.700000001</v>
      </c>
      <c r="H43" s="18">
        <v>0</v>
      </c>
    </row>
    <row r="44" spans="1:8" x14ac:dyDescent="0.2">
      <c r="A44" s="4" t="s">
        <v>91</v>
      </c>
      <c r="B44" s="5">
        <v>379500</v>
      </c>
      <c r="C44" s="5">
        <v>1873478.73</v>
      </c>
      <c r="D44" s="5">
        <f t="shared" si="0"/>
        <v>2252978.73</v>
      </c>
      <c r="E44" s="5">
        <v>158727.48000000001</v>
      </c>
      <c r="F44" s="5">
        <v>158727.48000000001</v>
      </c>
      <c r="G44" s="5">
        <f t="shared" si="1"/>
        <v>2094251.25</v>
      </c>
      <c r="H44" s="9">
        <v>5100</v>
      </c>
    </row>
    <row r="45" spans="1:8" x14ac:dyDescent="0.2">
      <c r="A45" s="19" t="s">
        <v>92</v>
      </c>
      <c r="B45" s="5">
        <v>0</v>
      </c>
      <c r="C45" s="5">
        <v>0</v>
      </c>
      <c r="D45" s="5">
        <f t="shared" si="0"/>
        <v>0</v>
      </c>
      <c r="E45" s="5">
        <v>0</v>
      </c>
      <c r="F45" s="5">
        <v>0</v>
      </c>
      <c r="G45" s="5">
        <f t="shared" si="1"/>
        <v>0</v>
      </c>
      <c r="H45" s="9">
        <v>5200</v>
      </c>
    </row>
    <row r="46" spans="1:8" x14ac:dyDescent="0.2">
      <c r="A46" s="19" t="s">
        <v>93</v>
      </c>
      <c r="B46" s="5">
        <v>0</v>
      </c>
      <c r="C46" s="5">
        <v>10110855.49</v>
      </c>
      <c r="D46" s="5">
        <f t="shared" si="0"/>
        <v>10110855.49</v>
      </c>
      <c r="E46" s="5">
        <v>0</v>
      </c>
      <c r="F46" s="5">
        <v>0</v>
      </c>
      <c r="G46" s="5">
        <f t="shared" si="1"/>
        <v>10110855.49</v>
      </c>
      <c r="H46" s="9">
        <v>5300</v>
      </c>
    </row>
    <row r="47" spans="1:8" x14ac:dyDescent="0.2">
      <c r="A47" s="19" t="s">
        <v>94</v>
      </c>
      <c r="B47" s="5">
        <v>0</v>
      </c>
      <c r="C47" s="5">
        <v>0</v>
      </c>
      <c r="D47" s="5">
        <f t="shared" si="0"/>
        <v>0</v>
      </c>
      <c r="E47" s="5">
        <v>0</v>
      </c>
      <c r="F47" s="5">
        <v>0</v>
      </c>
      <c r="G47" s="5">
        <f t="shared" si="1"/>
        <v>0</v>
      </c>
      <c r="H47" s="9">
        <v>5400</v>
      </c>
    </row>
    <row r="48" spans="1:8" x14ac:dyDescent="0.2">
      <c r="A48" s="19" t="s">
        <v>95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9">
        <v>5500</v>
      </c>
    </row>
    <row r="49" spans="1:8" x14ac:dyDescent="0.2">
      <c r="A49" s="19" t="s">
        <v>96</v>
      </c>
      <c r="B49" s="5">
        <v>29000</v>
      </c>
      <c r="C49" s="5">
        <v>1060800</v>
      </c>
      <c r="D49" s="5">
        <f t="shared" si="0"/>
        <v>1089800</v>
      </c>
      <c r="E49" s="5">
        <v>61368.04</v>
      </c>
      <c r="F49" s="5">
        <v>61368.04</v>
      </c>
      <c r="G49" s="5">
        <f t="shared" si="1"/>
        <v>1028431.96</v>
      </c>
      <c r="H49" s="9">
        <v>5600</v>
      </c>
    </row>
    <row r="50" spans="1:8" x14ac:dyDescent="0.2">
      <c r="A50" s="19" t="s">
        <v>97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9">
        <v>5700</v>
      </c>
    </row>
    <row r="51" spans="1:8" x14ac:dyDescent="0.2">
      <c r="A51" s="19" t="s">
        <v>98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9">
        <v>5800</v>
      </c>
    </row>
    <row r="52" spans="1:8" x14ac:dyDescent="0.2">
      <c r="A52" s="19" t="s">
        <v>99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9">
        <v>5900</v>
      </c>
    </row>
    <row r="53" spans="1:8" x14ac:dyDescent="0.2">
      <c r="A53" s="17" t="s">
        <v>60</v>
      </c>
      <c r="B53" s="13">
        <f>SUM(B54:B56)</f>
        <v>0</v>
      </c>
      <c r="C53" s="13">
        <f>SUM(C54:C56)</f>
        <v>0</v>
      </c>
      <c r="D53" s="13">
        <f t="shared" si="0"/>
        <v>0</v>
      </c>
      <c r="E53" s="13">
        <f>SUM(E54:E56)</f>
        <v>0</v>
      </c>
      <c r="F53" s="13">
        <f>SUM(F54:F56)</f>
        <v>0</v>
      </c>
      <c r="G53" s="13">
        <f t="shared" si="1"/>
        <v>0</v>
      </c>
      <c r="H53" s="18">
        <v>0</v>
      </c>
    </row>
    <row r="54" spans="1:8" x14ac:dyDescent="0.2">
      <c r="A54" s="19" t="s">
        <v>100</v>
      </c>
      <c r="B54" s="5">
        <v>0</v>
      </c>
      <c r="C54" s="5">
        <v>0</v>
      </c>
      <c r="D54" s="5">
        <f t="shared" si="0"/>
        <v>0</v>
      </c>
      <c r="E54" s="5">
        <v>0</v>
      </c>
      <c r="F54" s="5">
        <v>0</v>
      </c>
      <c r="G54" s="5">
        <f t="shared" si="1"/>
        <v>0</v>
      </c>
      <c r="H54" s="9">
        <v>6100</v>
      </c>
    </row>
    <row r="55" spans="1:8" x14ac:dyDescent="0.2">
      <c r="A55" s="19" t="s">
        <v>101</v>
      </c>
      <c r="B55" s="5">
        <v>0</v>
      </c>
      <c r="C55" s="5">
        <v>0</v>
      </c>
      <c r="D55" s="5">
        <f t="shared" si="0"/>
        <v>0</v>
      </c>
      <c r="E55" s="5">
        <v>0</v>
      </c>
      <c r="F55" s="5">
        <v>0</v>
      </c>
      <c r="G55" s="5">
        <f t="shared" si="1"/>
        <v>0</v>
      </c>
      <c r="H55" s="9">
        <v>6200</v>
      </c>
    </row>
    <row r="56" spans="1:8" x14ac:dyDescent="0.2">
      <c r="A56" s="19" t="s">
        <v>102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9">
        <v>6300</v>
      </c>
    </row>
    <row r="57" spans="1:8" x14ac:dyDescent="0.2">
      <c r="A57" s="17" t="s">
        <v>126</v>
      </c>
      <c r="B57" s="13">
        <f>SUM(B58:B64)</f>
        <v>0</v>
      </c>
      <c r="C57" s="13">
        <f>SUM(C58:C64)</f>
        <v>0</v>
      </c>
      <c r="D57" s="13">
        <f t="shared" si="0"/>
        <v>0</v>
      </c>
      <c r="E57" s="13">
        <f>SUM(E58:E64)</f>
        <v>0</v>
      </c>
      <c r="F57" s="13">
        <f>SUM(F58:F64)</f>
        <v>0</v>
      </c>
      <c r="G57" s="13">
        <f t="shared" si="1"/>
        <v>0</v>
      </c>
      <c r="H57" s="18">
        <v>0</v>
      </c>
    </row>
    <row r="58" spans="1:8" x14ac:dyDescent="0.2">
      <c r="A58" s="19" t="s">
        <v>103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9">
        <v>7100</v>
      </c>
    </row>
    <row r="59" spans="1:8" x14ac:dyDescent="0.2">
      <c r="A59" s="19" t="s">
        <v>104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9">
        <v>7200</v>
      </c>
    </row>
    <row r="60" spans="1:8" x14ac:dyDescent="0.2">
      <c r="A60" s="19" t="s">
        <v>105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9">
        <v>7300</v>
      </c>
    </row>
    <row r="61" spans="1:8" x14ac:dyDescent="0.2">
      <c r="A61" s="19" t="s">
        <v>106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9">
        <v>7400</v>
      </c>
    </row>
    <row r="62" spans="1:8" x14ac:dyDescent="0.2">
      <c r="A62" s="19" t="s">
        <v>107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9">
        <v>7500</v>
      </c>
    </row>
    <row r="63" spans="1:8" x14ac:dyDescent="0.2">
      <c r="A63" s="19" t="s">
        <v>108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9">
        <v>7600</v>
      </c>
    </row>
    <row r="64" spans="1:8" x14ac:dyDescent="0.2">
      <c r="A64" s="19" t="s">
        <v>109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9">
        <v>7900</v>
      </c>
    </row>
    <row r="65" spans="1:8" x14ac:dyDescent="0.2">
      <c r="A65" s="17" t="s">
        <v>127</v>
      </c>
      <c r="B65" s="13">
        <f>SUM(B66:B68)</f>
        <v>0</v>
      </c>
      <c r="C65" s="13">
        <f>SUM(C66:C68)</f>
        <v>0</v>
      </c>
      <c r="D65" s="13">
        <f t="shared" si="0"/>
        <v>0</v>
      </c>
      <c r="E65" s="13">
        <f>SUM(E66:E68)</f>
        <v>0</v>
      </c>
      <c r="F65" s="13">
        <f>SUM(F66:F68)</f>
        <v>0</v>
      </c>
      <c r="G65" s="13">
        <f t="shared" si="1"/>
        <v>0</v>
      </c>
      <c r="H65" s="18">
        <v>0</v>
      </c>
    </row>
    <row r="66" spans="1:8" x14ac:dyDescent="0.2">
      <c r="A66" s="19" t="s">
        <v>36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9">
        <v>8100</v>
      </c>
    </row>
    <row r="67" spans="1:8" x14ac:dyDescent="0.2">
      <c r="A67" s="19" t="s">
        <v>37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9">
        <v>8300</v>
      </c>
    </row>
    <row r="68" spans="1:8" x14ac:dyDescent="0.2">
      <c r="A68" s="19" t="s">
        <v>38</v>
      </c>
      <c r="B68" s="5">
        <v>0</v>
      </c>
      <c r="C68" s="5">
        <v>0</v>
      </c>
      <c r="D68" s="5">
        <f t="shared" si="0"/>
        <v>0</v>
      </c>
      <c r="E68" s="5">
        <v>0</v>
      </c>
      <c r="F68" s="5">
        <v>0</v>
      </c>
      <c r="G68" s="5">
        <f t="shared" si="1"/>
        <v>0</v>
      </c>
      <c r="H68" s="9">
        <v>8500</v>
      </c>
    </row>
    <row r="69" spans="1:8" x14ac:dyDescent="0.2">
      <c r="A69" s="17" t="s">
        <v>61</v>
      </c>
      <c r="B69" s="13">
        <f>SUM(B70:B76)</f>
        <v>0</v>
      </c>
      <c r="C69" s="13">
        <f>SUM(C70:C76)</f>
        <v>0</v>
      </c>
      <c r="D69" s="13">
        <f t="shared" si="0"/>
        <v>0</v>
      </c>
      <c r="E69" s="13">
        <f>SUM(E70:E76)</f>
        <v>0</v>
      </c>
      <c r="F69" s="13">
        <f>SUM(F70:F76)</f>
        <v>0</v>
      </c>
      <c r="G69" s="13">
        <f t="shared" si="1"/>
        <v>0</v>
      </c>
      <c r="H69" s="18">
        <v>0</v>
      </c>
    </row>
    <row r="70" spans="1:8" x14ac:dyDescent="0.2">
      <c r="A70" s="19" t="s">
        <v>110</v>
      </c>
      <c r="B70" s="5">
        <v>0</v>
      </c>
      <c r="C70" s="5">
        <v>0</v>
      </c>
      <c r="D70" s="5">
        <f t="shared" ref="D70:D76" si="2">B70+C70</f>
        <v>0</v>
      </c>
      <c r="E70" s="5">
        <v>0</v>
      </c>
      <c r="F70" s="5">
        <v>0</v>
      </c>
      <c r="G70" s="5">
        <f t="shared" ref="G70:G76" si="3">D70-E70</f>
        <v>0</v>
      </c>
      <c r="H70" s="9">
        <v>9100</v>
      </c>
    </row>
    <row r="71" spans="1:8" x14ac:dyDescent="0.2">
      <c r="A71" s="19" t="s">
        <v>111</v>
      </c>
      <c r="B71" s="5">
        <v>0</v>
      </c>
      <c r="C71" s="5">
        <v>0</v>
      </c>
      <c r="D71" s="5">
        <f t="shared" si="2"/>
        <v>0</v>
      </c>
      <c r="E71" s="5">
        <v>0</v>
      </c>
      <c r="F71" s="5">
        <v>0</v>
      </c>
      <c r="G71" s="5">
        <f t="shared" si="3"/>
        <v>0</v>
      </c>
      <c r="H71" s="9">
        <v>9200</v>
      </c>
    </row>
    <row r="72" spans="1:8" x14ac:dyDescent="0.2">
      <c r="A72" s="19" t="s">
        <v>112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9">
        <v>9300</v>
      </c>
    </row>
    <row r="73" spans="1:8" x14ac:dyDescent="0.2">
      <c r="A73" s="19" t="s">
        <v>113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9">
        <v>9400</v>
      </c>
    </row>
    <row r="74" spans="1:8" x14ac:dyDescent="0.2">
      <c r="A74" s="19" t="s">
        <v>114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9">
        <v>9500</v>
      </c>
    </row>
    <row r="75" spans="1:8" x14ac:dyDescent="0.2">
      <c r="A75" s="19" t="s">
        <v>115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9">
        <v>9600</v>
      </c>
    </row>
    <row r="76" spans="1:8" x14ac:dyDescent="0.2">
      <c r="A76" s="20" t="s">
        <v>116</v>
      </c>
      <c r="B76" s="14">
        <v>0</v>
      </c>
      <c r="C76" s="14">
        <v>0</v>
      </c>
      <c r="D76" s="14">
        <f t="shared" si="2"/>
        <v>0</v>
      </c>
      <c r="E76" s="14">
        <v>0</v>
      </c>
      <c r="F76" s="14">
        <v>0</v>
      </c>
      <c r="G76" s="14">
        <f t="shared" si="3"/>
        <v>0</v>
      </c>
      <c r="H76" s="9">
        <v>9900</v>
      </c>
    </row>
    <row r="77" spans="1:8" x14ac:dyDescent="0.2">
      <c r="A77" s="10" t="s">
        <v>50</v>
      </c>
      <c r="B77" s="15">
        <f t="shared" ref="B77:G77" si="4">SUM(B5+B13+B23+B33+B43+B53+B57+B65+B69)</f>
        <v>58388415.720000006</v>
      </c>
      <c r="C77" s="15">
        <f t="shared" si="4"/>
        <v>27612901.859999999</v>
      </c>
      <c r="D77" s="15">
        <f t="shared" si="4"/>
        <v>86001317.579999998</v>
      </c>
      <c r="E77" s="15">
        <f t="shared" si="4"/>
        <v>27521410.389999997</v>
      </c>
      <c r="F77" s="15">
        <f t="shared" si="4"/>
        <v>27516734.389999997</v>
      </c>
      <c r="G77" s="15">
        <f t="shared" si="4"/>
        <v>58479907.190000005</v>
      </c>
    </row>
    <row r="79" spans="1:8" x14ac:dyDescent="0.2">
      <c r="A79" s="1" t="s">
        <v>120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"/>
  <sheetViews>
    <sheetView showGridLines="0" zoomScaleNormal="100" workbookViewId="0">
      <selection sqref="A1:G1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44" t="s">
        <v>130</v>
      </c>
      <c r="B1" s="40"/>
      <c r="C1" s="40"/>
      <c r="D1" s="40"/>
      <c r="E1" s="40"/>
      <c r="F1" s="40"/>
      <c r="G1" s="41"/>
    </row>
    <row r="2" spans="1:7" x14ac:dyDescent="0.2">
      <c r="A2" s="31"/>
      <c r="B2" s="28"/>
      <c r="C2" s="29"/>
      <c r="D2" s="26" t="s">
        <v>57</v>
      </c>
      <c r="E2" s="29"/>
      <c r="F2" s="30"/>
      <c r="G2" s="42" t="s">
        <v>56</v>
      </c>
    </row>
    <row r="3" spans="1:7" ht="24.95" customHeight="1" x14ac:dyDescent="0.2">
      <c r="A3" s="27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43"/>
    </row>
    <row r="4" spans="1:7" x14ac:dyDescent="0.2">
      <c r="A4" s="32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6" t="s">
        <v>0</v>
      </c>
      <c r="B6" s="5">
        <v>57979915.719999999</v>
      </c>
      <c r="C6" s="5">
        <v>14567767.640000001</v>
      </c>
      <c r="D6" s="5">
        <f>B6+C6</f>
        <v>72547683.359999999</v>
      </c>
      <c r="E6" s="5">
        <v>27301314.870000001</v>
      </c>
      <c r="F6" s="5">
        <v>27296638.870000001</v>
      </c>
      <c r="G6" s="5">
        <f>D6-E6</f>
        <v>45246368.489999995</v>
      </c>
    </row>
    <row r="7" spans="1:7" x14ac:dyDescent="0.2">
      <c r="A7" s="6"/>
      <c r="B7" s="5"/>
      <c r="C7" s="5"/>
      <c r="D7" s="5"/>
      <c r="E7" s="5"/>
      <c r="F7" s="5"/>
      <c r="G7" s="5"/>
    </row>
    <row r="8" spans="1:7" x14ac:dyDescent="0.2">
      <c r="A8" s="6" t="s">
        <v>1</v>
      </c>
      <c r="B8" s="5">
        <v>408500</v>
      </c>
      <c r="C8" s="5">
        <v>13045134.220000001</v>
      </c>
      <c r="D8" s="5">
        <f>B8+C8</f>
        <v>13453634.220000001</v>
      </c>
      <c r="E8" s="5">
        <v>220095.52</v>
      </c>
      <c r="F8" s="5">
        <v>220095.52</v>
      </c>
      <c r="G8" s="5">
        <f>D8-E8</f>
        <v>13233538.700000001</v>
      </c>
    </row>
    <row r="9" spans="1:7" x14ac:dyDescent="0.2">
      <c r="A9" s="6"/>
      <c r="B9" s="5"/>
      <c r="C9" s="5"/>
      <c r="D9" s="5"/>
      <c r="E9" s="5"/>
      <c r="F9" s="5"/>
      <c r="G9" s="5"/>
    </row>
    <row r="10" spans="1:7" x14ac:dyDescent="0.2">
      <c r="A10" s="6" t="s">
        <v>2</v>
      </c>
      <c r="B10" s="5">
        <v>0</v>
      </c>
      <c r="C10" s="5">
        <v>0</v>
      </c>
      <c r="D10" s="5">
        <f>B10+C10</f>
        <v>0</v>
      </c>
      <c r="E10" s="5">
        <v>0</v>
      </c>
      <c r="F10" s="5">
        <v>0</v>
      </c>
      <c r="G10" s="5">
        <f>D10-E10</f>
        <v>0</v>
      </c>
    </row>
    <row r="11" spans="1:7" x14ac:dyDescent="0.2">
      <c r="A11" s="6"/>
      <c r="B11" s="5"/>
      <c r="C11" s="5"/>
      <c r="D11" s="5"/>
      <c r="E11" s="5"/>
      <c r="F11" s="5"/>
      <c r="G11" s="5"/>
    </row>
    <row r="12" spans="1:7" x14ac:dyDescent="0.2">
      <c r="A12" s="6" t="s">
        <v>39</v>
      </c>
      <c r="B12" s="5">
        <v>0</v>
      </c>
      <c r="C12" s="5">
        <v>0</v>
      </c>
      <c r="D12" s="5">
        <f>B12+C12</f>
        <v>0</v>
      </c>
      <c r="E12" s="5">
        <v>0</v>
      </c>
      <c r="F12" s="5">
        <v>0</v>
      </c>
      <c r="G12" s="5">
        <f>D12-E12</f>
        <v>0</v>
      </c>
    </row>
    <row r="13" spans="1:7" x14ac:dyDescent="0.2">
      <c r="A13" s="6"/>
      <c r="B13" s="5"/>
      <c r="C13" s="5"/>
      <c r="D13" s="5"/>
      <c r="E13" s="5"/>
      <c r="F13" s="5"/>
      <c r="G13" s="5"/>
    </row>
    <row r="14" spans="1:7" x14ac:dyDescent="0.2">
      <c r="A14" s="39" t="s">
        <v>36</v>
      </c>
      <c r="B14" s="5">
        <v>0</v>
      </c>
      <c r="C14" s="5">
        <v>0</v>
      </c>
      <c r="D14" s="5">
        <f>B14+C14</f>
        <v>0</v>
      </c>
      <c r="E14" s="5">
        <v>0</v>
      </c>
      <c r="F14" s="5">
        <v>0</v>
      </c>
      <c r="G14" s="5">
        <f>D14-E14</f>
        <v>0</v>
      </c>
    </row>
    <row r="15" spans="1:7" x14ac:dyDescent="0.2">
      <c r="A15" s="38"/>
      <c r="B15" s="14"/>
      <c r="C15" s="14"/>
      <c r="D15" s="14"/>
      <c r="E15" s="14"/>
      <c r="F15" s="14"/>
      <c r="G15" s="14"/>
    </row>
    <row r="16" spans="1:7" x14ac:dyDescent="0.2">
      <c r="A16" s="10" t="s">
        <v>50</v>
      </c>
      <c r="B16" s="15">
        <f t="shared" ref="B16:G16" si="0">SUM(B6+B8+B10+B12+B14)</f>
        <v>58388415.719999999</v>
      </c>
      <c r="C16" s="15">
        <f t="shared" si="0"/>
        <v>27612901.859999999</v>
      </c>
      <c r="D16" s="15">
        <f t="shared" si="0"/>
        <v>86001317.579999998</v>
      </c>
      <c r="E16" s="15">
        <f t="shared" si="0"/>
        <v>27521410.390000001</v>
      </c>
      <c r="F16" s="15">
        <f t="shared" si="0"/>
        <v>27516734.390000001</v>
      </c>
      <c r="G16" s="15">
        <f t="shared" si="0"/>
        <v>58479907.189999998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8"/>
  <sheetViews>
    <sheetView showGridLines="0" tabSelected="1" workbookViewId="0">
      <selection activeCell="I11" sqref="I11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45" t="s">
        <v>143</v>
      </c>
      <c r="B1" s="46"/>
      <c r="C1" s="46"/>
      <c r="D1" s="46"/>
      <c r="E1" s="46"/>
      <c r="F1" s="46"/>
      <c r="G1" s="47"/>
    </row>
    <row r="2" spans="1:7" ht="12.6" customHeight="1" x14ac:dyDescent="0.2">
      <c r="A2" s="36"/>
      <c r="B2" s="35"/>
      <c r="C2" s="35"/>
      <c r="D2" s="35"/>
      <c r="E2" s="35"/>
      <c r="F2" s="35"/>
      <c r="G2" s="37"/>
    </row>
    <row r="3" spans="1:7" x14ac:dyDescent="0.2">
      <c r="A3" s="31"/>
      <c r="B3" s="28"/>
      <c r="C3" s="29"/>
      <c r="D3" s="26" t="s">
        <v>57</v>
      </c>
      <c r="E3" s="29"/>
      <c r="F3" s="30"/>
      <c r="G3" s="42" t="s">
        <v>56</v>
      </c>
    </row>
    <row r="4" spans="1:7" ht="24.95" customHeight="1" x14ac:dyDescent="0.2">
      <c r="A4" s="27" t="s">
        <v>51</v>
      </c>
      <c r="B4" s="2" t="s">
        <v>52</v>
      </c>
      <c r="C4" s="2" t="s">
        <v>117</v>
      </c>
      <c r="D4" s="2" t="s">
        <v>53</v>
      </c>
      <c r="E4" s="2" t="s">
        <v>54</v>
      </c>
      <c r="F4" s="2" t="s">
        <v>55</v>
      </c>
      <c r="G4" s="43"/>
    </row>
    <row r="5" spans="1:7" x14ac:dyDescent="0.2">
      <c r="A5" s="32"/>
      <c r="B5" s="3">
        <v>1</v>
      </c>
      <c r="C5" s="3">
        <v>2</v>
      </c>
      <c r="D5" s="3" t="s">
        <v>118</v>
      </c>
      <c r="E5" s="3">
        <v>4</v>
      </c>
      <c r="F5" s="3">
        <v>5</v>
      </c>
      <c r="G5" s="3" t="s">
        <v>119</v>
      </c>
    </row>
    <row r="6" spans="1:7" x14ac:dyDescent="0.2">
      <c r="A6" s="21"/>
      <c r="B6" s="7"/>
      <c r="C6" s="7"/>
      <c r="D6" s="7"/>
      <c r="E6" s="7"/>
      <c r="F6" s="7"/>
      <c r="G6" s="7"/>
    </row>
    <row r="7" spans="1:7" x14ac:dyDescent="0.2">
      <c r="A7" s="22" t="s">
        <v>131</v>
      </c>
      <c r="B7" s="5">
        <v>2529477.59</v>
      </c>
      <c r="C7" s="5">
        <v>295942.31</v>
      </c>
      <c r="D7" s="5">
        <f>B7+C7</f>
        <v>2825419.9</v>
      </c>
      <c r="E7" s="5">
        <v>913076.36</v>
      </c>
      <c r="F7" s="5">
        <v>913076.36</v>
      </c>
      <c r="G7" s="5">
        <f>D7-E7</f>
        <v>1912343.54</v>
      </c>
    </row>
    <row r="8" spans="1:7" x14ac:dyDescent="0.2">
      <c r="A8" s="22" t="s">
        <v>132</v>
      </c>
      <c r="B8" s="5">
        <v>4032181.57</v>
      </c>
      <c r="C8" s="5">
        <v>439185.29</v>
      </c>
      <c r="D8" s="5">
        <f t="shared" ref="D8:D13" si="0">B8+C8</f>
        <v>4471366.8599999994</v>
      </c>
      <c r="E8" s="5">
        <v>1807438.3</v>
      </c>
      <c r="F8" s="5">
        <v>1802762.3</v>
      </c>
      <c r="G8" s="5">
        <f t="shared" ref="G8:G13" si="1">D8-E8</f>
        <v>2663928.5599999996</v>
      </c>
    </row>
    <row r="9" spans="1:7" x14ac:dyDescent="0.2">
      <c r="A9" s="22" t="s">
        <v>133</v>
      </c>
      <c r="B9" s="5">
        <v>567887.74</v>
      </c>
      <c r="C9" s="5">
        <v>0</v>
      </c>
      <c r="D9" s="5">
        <f t="shared" si="0"/>
        <v>567887.74</v>
      </c>
      <c r="E9" s="5">
        <v>295883.64</v>
      </c>
      <c r="F9" s="5">
        <v>295883.64</v>
      </c>
      <c r="G9" s="5">
        <f t="shared" si="1"/>
        <v>272004.09999999998</v>
      </c>
    </row>
    <row r="10" spans="1:7" x14ac:dyDescent="0.2">
      <c r="A10" s="22" t="s">
        <v>134</v>
      </c>
      <c r="B10" s="5">
        <v>43300</v>
      </c>
      <c r="C10" s="5">
        <v>0</v>
      </c>
      <c r="D10" s="5">
        <f t="shared" si="0"/>
        <v>43300</v>
      </c>
      <c r="E10" s="5">
        <v>0</v>
      </c>
      <c r="F10" s="5">
        <v>0</v>
      </c>
      <c r="G10" s="5">
        <f t="shared" si="1"/>
        <v>43300</v>
      </c>
    </row>
    <row r="11" spans="1:7" x14ac:dyDescent="0.2">
      <c r="A11" s="22" t="s">
        <v>135</v>
      </c>
      <c r="B11" s="5">
        <v>15212237.619999999</v>
      </c>
      <c r="C11" s="5">
        <v>2676197.87</v>
      </c>
      <c r="D11" s="5">
        <f t="shared" si="0"/>
        <v>17888435.489999998</v>
      </c>
      <c r="E11" s="5">
        <v>5987588.3099999996</v>
      </c>
      <c r="F11" s="5">
        <v>5987588.3099999996</v>
      </c>
      <c r="G11" s="5">
        <f t="shared" si="1"/>
        <v>11900847.18</v>
      </c>
    </row>
    <row r="12" spans="1:7" x14ac:dyDescent="0.2">
      <c r="A12" s="22" t="s">
        <v>136</v>
      </c>
      <c r="B12" s="5">
        <v>260265</v>
      </c>
      <c r="C12" s="5">
        <v>0</v>
      </c>
      <c r="D12" s="5">
        <f t="shared" si="0"/>
        <v>260265</v>
      </c>
      <c r="E12" s="5">
        <v>47694.7</v>
      </c>
      <c r="F12" s="5">
        <v>47694.7</v>
      </c>
      <c r="G12" s="5">
        <f t="shared" si="1"/>
        <v>212570.3</v>
      </c>
    </row>
    <row r="13" spans="1:7" x14ac:dyDescent="0.2">
      <c r="A13" s="22" t="s">
        <v>137</v>
      </c>
      <c r="B13" s="5">
        <v>1142365.1200000001</v>
      </c>
      <c r="C13" s="5">
        <v>1652613.62</v>
      </c>
      <c r="D13" s="5">
        <f t="shared" si="0"/>
        <v>2794978.74</v>
      </c>
      <c r="E13" s="5">
        <v>409317.75</v>
      </c>
      <c r="F13" s="5">
        <v>409317.75</v>
      </c>
      <c r="G13" s="5">
        <f t="shared" si="1"/>
        <v>2385660.9900000002</v>
      </c>
    </row>
    <row r="14" spans="1:7" x14ac:dyDescent="0.2">
      <c r="A14" s="22" t="s">
        <v>138</v>
      </c>
      <c r="B14" s="5">
        <v>33055254.510000002</v>
      </c>
      <c r="C14" s="5">
        <v>22548962.77</v>
      </c>
      <c r="D14" s="5">
        <f t="shared" ref="D14" si="2">B14+C14</f>
        <v>55604217.280000001</v>
      </c>
      <c r="E14" s="5">
        <v>17519678.940000001</v>
      </c>
      <c r="F14" s="5">
        <v>17519678.940000001</v>
      </c>
      <c r="G14" s="5">
        <f t="shared" ref="G14" si="3">D14-E14</f>
        <v>38084538.340000004</v>
      </c>
    </row>
    <row r="15" spans="1:7" x14ac:dyDescent="0.2">
      <c r="A15" s="22" t="s">
        <v>139</v>
      </c>
      <c r="B15" s="5">
        <v>570306.38</v>
      </c>
      <c r="C15" s="5">
        <v>0</v>
      </c>
      <c r="D15" s="5">
        <f t="shared" ref="D15" si="4">B15+C15</f>
        <v>570306.38</v>
      </c>
      <c r="E15" s="5">
        <v>228689.5</v>
      </c>
      <c r="F15" s="5">
        <v>228689.5</v>
      </c>
      <c r="G15" s="5">
        <f t="shared" ref="G15" si="5">D15-E15</f>
        <v>341616.88</v>
      </c>
    </row>
    <row r="16" spans="1:7" x14ac:dyDescent="0.2">
      <c r="A16" s="22" t="s">
        <v>140</v>
      </c>
      <c r="B16" s="5">
        <v>545176.69999999995</v>
      </c>
      <c r="C16" s="5">
        <v>0</v>
      </c>
      <c r="D16" s="5">
        <f t="shared" ref="D16" si="6">B16+C16</f>
        <v>545176.69999999995</v>
      </c>
      <c r="E16" s="5">
        <v>112006.27</v>
      </c>
      <c r="F16" s="5">
        <v>112006.27</v>
      </c>
      <c r="G16" s="5">
        <f t="shared" ref="G16" si="7">D16-E16</f>
        <v>433170.42999999993</v>
      </c>
    </row>
    <row r="17" spans="1:7" x14ac:dyDescent="0.2">
      <c r="A17" s="22" t="s">
        <v>141</v>
      </c>
      <c r="B17" s="5">
        <v>12000</v>
      </c>
      <c r="C17" s="5">
        <v>0</v>
      </c>
      <c r="D17" s="5">
        <f t="shared" ref="D17" si="8">B17+C17</f>
        <v>12000</v>
      </c>
      <c r="E17" s="5">
        <v>0</v>
      </c>
      <c r="F17" s="5">
        <v>0</v>
      </c>
      <c r="G17" s="5">
        <f t="shared" ref="G17" si="9">D17-E17</f>
        <v>12000</v>
      </c>
    </row>
    <row r="18" spans="1:7" x14ac:dyDescent="0.2">
      <c r="A18" s="22" t="s">
        <v>142</v>
      </c>
      <c r="B18" s="5">
        <v>417963.49</v>
      </c>
      <c r="C18" s="5">
        <v>0</v>
      </c>
      <c r="D18" s="5">
        <f t="shared" ref="D18" si="10">B18+C18</f>
        <v>417963.49</v>
      </c>
      <c r="E18" s="5">
        <v>200036.62</v>
      </c>
      <c r="F18" s="5">
        <v>200036.62</v>
      </c>
      <c r="G18" s="5">
        <f t="shared" ref="G18" si="11">D18-E18</f>
        <v>217926.87</v>
      </c>
    </row>
    <row r="19" spans="1:7" x14ac:dyDescent="0.2">
      <c r="A19" s="22"/>
      <c r="B19" s="5"/>
      <c r="C19" s="5"/>
      <c r="D19" s="5"/>
      <c r="E19" s="5"/>
      <c r="F19" s="5"/>
      <c r="G19" s="5"/>
    </row>
    <row r="20" spans="1:7" x14ac:dyDescent="0.2">
      <c r="A20" s="11" t="s">
        <v>50</v>
      </c>
      <c r="B20" s="16">
        <f t="shared" ref="B20:G20" si="12">SUM(B7:B19)</f>
        <v>58388415.720000014</v>
      </c>
      <c r="C20" s="16">
        <f t="shared" si="12"/>
        <v>27612901.859999999</v>
      </c>
      <c r="D20" s="16">
        <f t="shared" si="12"/>
        <v>86001317.579999983</v>
      </c>
      <c r="E20" s="16">
        <f t="shared" si="12"/>
        <v>27521410.390000001</v>
      </c>
      <c r="F20" s="16">
        <f t="shared" si="12"/>
        <v>27516734.390000001</v>
      </c>
      <c r="G20" s="16">
        <f t="shared" si="12"/>
        <v>58479907.190000005</v>
      </c>
    </row>
    <row r="23" spans="1:7" ht="45" customHeight="1" x14ac:dyDescent="0.2">
      <c r="A23" s="45" t="s">
        <v>144</v>
      </c>
      <c r="B23" s="46"/>
      <c r="C23" s="46"/>
      <c r="D23" s="46"/>
      <c r="E23" s="46"/>
      <c r="F23" s="46"/>
      <c r="G23" s="47"/>
    </row>
    <row r="24" spans="1:7" ht="15" customHeight="1" x14ac:dyDescent="0.2">
      <c r="A24" s="36"/>
      <c r="B24" s="35"/>
      <c r="C24" s="35"/>
      <c r="D24" s="35"/>
      <c r="E24" s="35"/>
      <c r="F24" s="35"/>
      <c r="G24" s="37"/>
    </row>
    <row r="25" spans="1:7" x14ac:dyDescent="0.2">
      <c r="A25" s="31"/>
      <c r="B25" s="28"/>
      <c r="C25" s="29"/>
      <c r="D25" s="26" t="s">
        <v>57</v>
      </c>
      <c r="E25" s="29"/>
      <c r="F25" s="30"/>
      <c r="G25" s="42" t="s">
        <v>56</v>
      </c>
    </row>
    <row r="26" spans="1:7" ht="22.5" x14ac:dyDescent="0.2">
      <c r="A26" s="27" t="s">
        <v>51</v>
      </c>
      <c r="B26" s="2" t="s">
        <v>52</v>
      </c>
      <c r="C26" s="2" t="s">
        <v>117</v>
      </c>
      <c r="D26" s="2" t="s">
        <v>53</v>
      </c>
      <c r="E26" s="2" t="s">
        <v>54</v>
      </c>
      <c r="F26" s="2" t="s">
        <v>55</v>
      </c>
      <c r="G26" s="43"/>
    </row>
    <row r="27" spans="1:7" x14ac:dyDescent="0.2">
      <c r="A27" s="32"/>
      <c r="B27" s="3">
        <v>1</v>
      </c>
      <c r="C27" s="3">
        <v>2</v>
      </c>
      <c r="D27" s="3" t="s">
        <v>118</v>
      </c>
      <c r="E27" s="3">
        <v>4</v>
      </c>
      <c r="F27" s="3">
        <v>5</v>
      </c>
      <c r="G27" s="3" t="s">
        <v>119</v>
      </c>
    </row>
    <row r="28" spans="1:7" x14ac:dyDescent="0.2">
      <c r="A28" s="33"/>
      <c r="B28" s="34"/>
      <c r="C28" s="34"/>
      <c r="D28" s="34"/>
      <c r="E28" s="34"/>
      <c r="F28" s="34"/>
      <c r="G28" s="34"/>
    </row>
    <row r="29" spans="1:7" x14ac:dyDescent="0.2">
      <c r="A29" s="23" t="s">
        <v>8</v>
      </c>
      <c r="B29" s="5">
        <v>0</v>
      </c>
      <c r="C29" s="5">
        <v>0</v>
      </c>
      <c r="D29" s="5">
        <f>B29+C29</f>
        <v>0</v>
      </c>
      <c r="E29" s="5">
        <v>0</v>
      </c>
      <c r="F29" s="5">
        <v>0</v>
      </c>
      <c r="G29" s="5">
        <f>D29-E29</f>
        <v>0</v>
      </c>
    </row>
    <row r="30" spans="1:7" x14ac:dyDescent="0.2">
      <c r="A30" s="23" t="s">
        <v>9</v>
      </c>
      <c r="B30" s="5">
        <v>0</v>
      </c>
      <c r="C30" s="5">
        <v>0</v>
      </c>
      <c r="D30" s="5">
        <f t="shared" ref="D30:D32" si="13">B30+C30</f>
        <v>0</v>
      </c>
      <c r="E30" s="5">
        <v>0</v>
      </c>
      <c r="F30" s="5">
        <v>0</v>
      </c>
      <c r="G30" s="5">
        <f t="shared" ref="G30:G32" si="14">D30-E30</f>
        <v>0</v>
      </c>
    </row>
    <row r="31" spans="1:7" x14ac:dyDescent="0.2">
      <c r="A31" s="23" t="s">
        <v>10</v>
      </c>
      <c r="B31" s="5">
        <v>0</v>
      </c>
      <c r="C31" s="5">
        <v>0</v>
      </c>
      <c r="D31" s="5">
        <f t="shared" si="13"/>
        <v>0</v>
      </c>
      <c r="E31" s="5">
        <v>0</v>
      </c>
      <c r="F31" s="5">
        <v>0</v>
      </c>
      <c r="G31" s="5">
        <f t="shared" si="14"/>
        <v>0</v>
      </c>
    </row>
    <row r="32" spans="1:7" x14ac:dyDescent="0.2">
      <c r="A32" s="23" t="s">
        <v>121</v>
      </c>
      <c r="B32" s="5">
        <v>0</v>
      </c>
      <c r="C32" s="5">
        <v>0</v>
      </c>
      <c r="D32" s="5">
        <f t="shared" si="13"/>
        <v>0</v>
      </c>
      <c r="E32" s="5">
        <v>0</v>
      </c>
      <c r="F32" s="5">
        <v>0</v>
      </c>
      <c r="G32" s="5">
        <f t="shared" si="14"/>
        <v>0</v>
      </c>
    </row>
    <row r="33" spans="1:7" x14ac:dyDescent="0.2">
      <c r="A33" s="23"/>
      <c r="B33" s="5"/>
      <c r="C33" s="5"/>
      <c r="D33" s="5"/>
      <c r="E33" s="5"/>
      <c r="F33" s="5"/>
      <c r="G33" s="5"/>
    </row>
    <row r="34" spans="1:7" x14ac:dyDescent="0.2">
      <c r="A34" s="11" t="s">
        <v>50</v>
      </c>
      <c r="B34" s="16">
        <f t="shared" ref="B34:G34" si="15">SUM(B29:B32)</f>
        <v>0</v>
      </c>
      <c r="C34" s="16">
        <f t="shared" si="15"/>
        <v>0</v>
      </c>
      <c r="D34" s="16">
        <f t="shared" si="15"/>
        <v>0</v>
      </c>
      <c r="E34" s="16">
        <f t="shared" si="15"/>
        <v>0</v>
      </c>
      <c r="F34" s="16">
        <f t="shared" si="15"/>
        <v>0</v>
      </c>
      <c r="G34" s="16">
        <f t="shared" si="15"/>
        <v>0</v>
      </c>
    </row>
    <row r="37" spans="1:7" ht="45" customHeight="1" x14ac:dyDescent="0.2">
      <c r="A37" s="44" t="s">
        <v>145</v>
      </c>
      <c r="B37" s="40"/>
      <c r="C37" s="40"/>
      <c r="D37" s="40"/>
      <c r="E37" s="40"/>
      <c r="F37" s="40"/>
      <c r="G37" s="41"/>
    </row>
    <row r="38" spans="1:7" x14ac:dyDescent="0.2">
      <c r="A38" s="31"/>
      <c r="B38" s="28"/>
      <c r="C38" s="29"/>
      <c r="D38" s="26" t="s">
        <v>57</v>
      </c>
      <c r="E38" s="29"/>
      <c r="F38" s="30"/>
      <c r="G38" s="42" t="s">
        <v>56</v>
      </c>
    </row>
    <row r="39" spans="1:7" ht="22.5" x14ac:dyDescent="0.2">
      <c r="A39" s="27" t="s">
        <v>51</v>
      </c>
      <c r="B39" s="2" t="s">
        <v>52</v>
      </c>
      <c r="C39" s="2" t="s">
        <v>117</v>
      </c>
      <c r="D39" s="2" t="s">
        <v>53</v>
      </c>
      <c r="E39" s="2" t="s">
        <v>54</v>
      </c>
      <c r="F39" s="2" t="s">
        <v>55</v>
      </c>
      <c r="G39" s="43"/>
    </row>
    <row r="40" spans="1:7" x14ac:dyDescent="0.2">
      <c r="A40" s="32"/>
      <c r="B40" s="3">
        <v>1</v>
      </c>
      <c r="C40" s="3">
        <v>2</v>
      </c>
      <c r="D40" s="3" t="s">
        <v>118</v>
      </c>
      <c r="E40" s="3">
        <v>4</v>
      </c>
      <c r="F40" s="3">
        <v>5</v>
      </c>
      <c r="G40" s="3" t="s">
        <v>119</v>
      </c>
    </row>
    <row r="41" spans="1:7" x14ac:dyDescent="0.2">
      <c r="A41" s="33"/>
      <c r="B41" s="34"/>
      <c r="C41" s="34"/>
      <c r="D41" s="34"/>
      <c r="E41" s="34"/>
      <c r="F41" s="34"/>
      <c r="G41" s="34"/>
    </row>
    <row r="42" spans="1:7" x14ac:dyDescent="0.2">
      <c r="A42" s="24" t="s">
        <v>12</v>
      </c>
      <c r="B42" s="5">
        <v>58388415.719999999</v>
      </c>
      <c r="C42" s="5">
        <v>27612901.859999999</v>
      </c>
      <c r="D42" s="5">
        <f t="shared" ref="D42:D54" si="16">B42+C42</f>
        <v>86001317.579999998</v>
      </c>
      <c r="E42" s="5">
        <v>27521410.390000001</v>
      </c>
      <c r="F42" s="5">
        <v>27516734.390000001</v>
      </c>
      <c r="G42" s="5">
        <f t="shared" ref="G42:G54" si="17">D42-E42</f>
        <v>58479907.189999998</v>
      </c>
    </row>
    <row r="43" spans="1:7" x14ac:dyDescent="0.2">
      <c r="A43" s="24"/>
      <c r="B43" s="5"/>
      <c r="C43" s="5"/>
      <c r="D43" s="5"/>
      <c r="E43" s="5"/>
      <c r="F43" s="5"/>
      <c r="G43" s="5"/>
    </row>
    <row r="44" spans="1:7" x14ac:dyDescent="0.2">
      <c r="A44" s="24" t="s">
        <v>11</v>
      </c>
      <c r="B44" s="5">
        <v>0</v>
      </c>
      <c r="C44" s="5">
        <v>0</v>
      </c>
      <c r="D44" s="5">
        <f t="shared" si="16"/>
        <v>0</v>
      </c>
      <c r="E44" s="5">
        <v>0</v>
      </c>
      <c r="F44" s="5">
        <v>0</v>
      </c>
      <c r="G44" s="5">
        <f t="shared" si="17"/>
        <v>0</v>
      </c>
    </row>
    <row r="45" spans="1:7" x14ac:dyDescent="0.2">
      <c r="A45" s="24"/>
      <c r="B45" s="5"/>
      <c r="C45" s="5"/>
      <c r="D45" s="5"/>
      <c r="E45" s="5"/>
      <c r="F45" s="5"/>
      <c r="G45" s="5"/>
    </row>
    <row r="46" spans="1:7" x14ac:dyDescent="0.2">
      <c r="A46" s="24" t="s">
        <v>13</v>
      </c>
      <c r="B46" s="5">
        <v>0</v>
      </c>
      <c r="C46" s="5">
        <v>0</v>
      </c>
      <c r="D46" s="5">
        <f t="shared" si="16"/>
        <v>0</v>
      </c>
      <c r="E46" s="5">
        <v>0</v>
      </c>
      <c r="F46" s="5">
        <v>0</v>
      </c>
      <c r="G46" s="5">
        <f t="shared" si="17"/>
        <v>0</v>
      </c>
    </row>
    <row r="47" spans="1:7" x14ac:dyDescent="0.2">
      <c r="A47" s="24"/>
      <c r="B47" s="5"/>
      <c r="C47" s="5"/>
      <c r="D47" s="5"/>
      <c r="E47" s="5"/>
      <c r="F47" s="5"/>
      <c r="G47" s="5"/>
    </row>
    <row r="48" spans="1:7" x14ac:dyDescent="0.2">
      <c r="A48" s="24" t="s">
        <v>25</v>
      </c>
      <c r="B48" s="5">
        <v>0</v>
      </c>
      <c r="C48" s="5">
        <v>0</v>
      </c>
      <c r="D48" s="5">
        <f t="shared" si="16"/>
        <v>0</v>
      </c>
      <c r="E48" s="5">
        <v>0</v>
      </c>
      <c r="F48" s="5">
        <v>0</v>
      </c>
      <c r="G48" s="5">
        <f t="shared" si="17"/>
        <v>0</v>
      </c>
    </row>
    <row r="49" spans="1:7" x14ac:dyDescent="0.2">
      <c r="A49" s="24"/>
      <c r="B49" s="5"/>
      <c r="C49" s="5"/>
      <c r="D49" s="5"/>
      <c r="E49" s="5"/>
      <c r="F49" s="5"/>
      <c r="G49" s="5"/>
    </row>
    <row r="50" spans="1:7" ht="22.5" x14ac:dyDescent="0.2">
      <c r="A50" s="24" t="s">
        <v>26</v>
      </c>
      <c r="B50" s="5">
        <v>0</v>
      </c>
      <c r="C50" s="5">
        <v>0</v>
      </c>
      <c r="D50" s="5">
        <f t="shared" si="16"/>
        <v>0</v>
      </c>
      <c r="E50" s="5">
        <v>0</v>
      </c>
      <c r="F50" s="5">
        <v>0</v>
      </c>
      <c r="G50" s="5">
        <f t="shared" si="17"/>
        <v>0</v>
      </c>
    </row>
    <row r="51" spans="1:7" x14ac:dyDescent="0.2">
      <c r="A51" s="24"/>
      <c r="B51" s="5"/>
      <c r="C51" s="5"/>
      <c r="D51" s="5"/>
      <c r="E51" s="5"/>
      <c r="F51" s="5"/>
      <c r="G51" s="5"/>
    </row>
    <row r="52" spans="1:7" x14ac:dyDescent="0.2">
      <c r="A52" s="24" t="s">
        <v>128</v>
      </c>
      <c r="B52" s="5">
        <v>0</v>
      </c>
      <c r="C52" s="5">
        <v>0</v>
      </c>
      <c r="D52" s="5">
        <f t="shared" si="16"/>
        <v>0</v>
      </c>
      <c r="E52" s="5">
        <v>0</v>
      </c>
      <c r="F52" s="5">
        <v>0</v>
      </c>
      <c r="G52" s="5">
        <f t="shared" si="17"/>
        <v>0</v>
      </c>
    </row>
    <row r="53" spans="1:7" x14ac:dyDescent="0.2">
      <c r="A53" s="24"/>
      <c r="B53" s="5"/>
      <c r="C53" s="5"/>
      <c r="D53" s="5"/>
      <c r="E53" s="5"/>
      <c r="F53" s="5"/>
      <c r="G53" s="5"/>
    </row>
    <row r="54" spans="1:7" x14ac:dyDescent="0.2">
      <c r="A54" s="24" t="s">
        <v>14</v>
      </c>
      <c r="B54" s="5">
        <v>0</v>
      </c>
      <c r="C54" s="5">
        <v>0</v>
      </c>
      <c r="D54" s="5">
        <f t="shared" si="16"/>
        <v>0</v>
      </c>
      <c r="E54" s="5">
        <v>0</v>
      </c>
      <c r="F54" s="5">
        <v>0</v>
      </c>
      <c r="G54" s="5">
        <f t="shared" si="17"/>
        <v>0</v>
      </c>
    </row>
    <row r="55" spans="1:7" x14ac:dyDescent="0.2">
      <c r="A55" s="24"/>
      <c r="B55" s="5"/>
      <c r="C55" s="5"/>
      <c r="D55" s="5"/>
      <c r="E55" s="5"/>
      <c r="F55" s="5"/>
      <c r="G55" s="5"/>
    </row>
    <row r="56" spans="1:7" x14ac:dyDescent="0.2">
      <c r="A56" s="11" t="s">
        <v>50</v>
      </c>
      <c r="B56" s="16">
        <f t="shared" ref="B56:G56" si="18">SUM(B42:B54)</f>
        <v>58388415.719999999</v>
      </c>
      <c r="C56" s="16">
        <f t="shared" si="18"/>
        <v>27612901.859999999</v>
      </c>
      <c r="D56" s="16">
        <f t="shared" si="18"/>
        <v>86001317.579999998</v>
      </c>
      <c r="E56" s="16">
        <f t="shared" si="18"/>
        <v>27521410.390000001</v>
      </c>
      <c r="F56" s="16">
        <f t="shared" si="18"/>
        <v>27516734.390000001</v>
      </c>
      <c r="G56" s="16">
        <f t="shared" si="18"/>
        <v>58479907.189999998</v>
      </c>
    </row>
    <row r="58" spans="1:7" x14ac:dyDescent="0.2">
      <c r="A58" s="1" t="s">
        <v>120</v>
      </c>
    </row>
  </sheetData>
  <sheetProtection formatCells="0" formatColumns="0" formatRows="0" insertRows="0" deleteRows="0" autoFilter="0"/>
  <mergeCells count="6">
    <mergeCell ref="G3:G4"/>
    <mergeCell ref="A1:G1"/>
    <mergeCell ref="A23:G23"/>
    <mergeCell ref="G38:G39"/>
    <mergeCell ref="G25:G26"/>
    <mergeCell ref="A37:G37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4"/>
  <sheetViews>
    <sheetView showGridLines="0" workbookViewId="0">
      <selection sqref="A1:G1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0.1" customHeight="1" x14ac:dyDescent="0.2">
      <c r="A1" s="44" t="s">
        <v>146</v>
      </c>
      <c r="B1" s="40"/>
      <c r="C1" s="40"/>
      <c r="D1" s="40"/>
      <c r="E1" s="40"/>
      <c r="F1" s="40"/>
      <c r="G1" s="41"/>
    </row>
    <row r="2" spans="1:7" x14ac:dyDescent="0.2">
      <c r="A2" s="31"/>
      <c r="B2" s="28"/>
      <c r="C2" s="29"/>
      <c r="D2" s="26" t="s">
        <v>57</v>
      </c>
      <c r="E2" s="29"/>
      <c r="F2" s="30"/>
      <c r="G2" s="42" t="s">
        <v>56</v>
      </c>
    </row>
    <row r="3" spans="1:7" ht="24.95" customHeight="1" x14ac:dyDescent="0.2">
      <c r="A3" s="27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43"/>
    </row>
    <row r="4" spans="1:7" x14ac:dyDescent="0.2">
      <c r="A4" s="32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8" t="s">
        <v>15</v>
      </c>
      <c r="B6" s="13">
        <f t="shared" ref="B6:G6" si="0">SUM(B7:B14)</f>
        <v>417963.49</v>
      </c>
      <c r="C6" s="13">
        <f t="shared" si="0"/>
        <v>0</v>
      </c>
      <c r="D6" s="13">
        <f t="shared" si="0"/>
        <v>417963.49</v>
      </c>
      <c r="E6" s="13">
        <f t="shared" si="0"/>
        <v>200036.62</v>
      </c>
      <c r="F6" s="13">
        <f t="shared" si="0"/>
        <v>200036.62</v>
      </c>
      <c r="G6" s="13">
        <f t="shared" si="0"/>
        <v>217926.87</v>
      </c>
    </row>
    <row r="7" spans="1:7" x14ac:dyDescent="0.2">
      <c r="A7" s="25" t="s">
        <v>40</v>
      </c>
      <c r="B7" s="5">
        <v>0</v>
      </c>
      <c r="C7" s="5">
        <v>0</v>
      </c>
      <c r="D7" s="5">
        <f>B7+C7</f>
        <v>0</v>
      </c>
      <c r="E7" s="5">
        <v>0</v>
      </c>
      <c r="F7" s="5">
        <v>0</v>
      </c>
      <c r="G7" s="5">
        <f>D7-E7</f>
        <v>0</v>
      </c>
    </row>
    <row r="8" spans="1:7" x14ac:dyDescent="0.2">
      <c r="A8" s="25" t="s">
        <v>16</v>
      </c>
      <c r="B8" s="5">
        <v>0</v>
      </c>
      <c r="C8" s="5">
        <v>0</v>
      </c>
      <c r="D8" s="5">
        <f t="shared" ref="D8:D14" si="1">B8+C8</f>
        <v>0</v>
      </c>
      <c r="E8" s="5">
        <v>0</v>
      </c>
      <c r="F8" s="5">
        <v>0</v>
      </c>
      <c r="G8" s="5">
        <f t="shared" ref="G8:G14" si="2">D8-E8</f>
        <v>0</v>
      </c>
    </row>
    <row r="9" spans="1:7" x14ac:dyDescent="0.2">
      <c r="A9" s="25" t="s">
        <v>122</v>
      </c>
      <c r="B9" s="5">
        <v>417963.49</v>
      </c>
      <c r="C9" s="5">
        <v>0</v>
      </c>
      <c r="D9" s="5">
        <f t="shared" si="1"/>
        <v>417963.49</v>
      </c>
      <c r="E9" s="5">
        <v>200036.62</v>
      </c>
      <c r="F9" s="5">
        <v>200036.62</v>
      </c>
      <c r="G9" s="5">
        <f t="shared" si="2"/>
        <v>217926.87</v>
      </c>
    </row>
    <row r="10" spans="1:7" x14ac:dyDescent="0.2">
      <c r="A10" s="25" t="s">
        <v>3</v>
      </c>
      <c r="B10" s="5">
        <v>0</v>
      </c>
      <c r="C10" s="5">
        <v>0</v>
      </c>
      <c r="D10" s="5">
        <f t="shared" si="1"/>
        <v>0</v>
      </c>
      <c r="E10" s="5">
        <v>0</v>
      </c>
      <c r="F10" s="5">
        <v>0</v>
      </c>
      <c r="G10" s="5">
        <f t="shared" si="2"/>
        <v>0</v>
      </c>
    </row>
    <row r="11" spans="1:7" x14ac:dyDescent="0.2">
      <c r="A11" s="25" t="s">
        <v>22</v>
      </c>
      <c r="B11" s="5">
        <v>0</v>
      </c>
      <c r="C11" s="5">
        <v>0</v>
      </c>
      <c r="D11" s="5">
        <f t="shared" si="1"/>
        <v>0</v>
      </c>
      <c r="E11" s="5">
        <v>0</v>
      </c>
      <c r="F11" s="5">
        <v>0</v>
      </c>
      <c r="G11" s="5">
        <f t="shared" si="2"/>
        <v>0</v>
      </c>
    </row>
    <row r="12" spans="1:7" x14ac:dyDescent="0.2">
      <c r="A12" s="25" t="s">
        <v>17</v>
      </c>
      <c r="B12" s="5">
        <v>0</v>
      </c>
      <c r="C12" s="5">
        <v>0</v>
      </c>
      <c r="D12" s="5">
        <f t="shared" si="1"/>
        <v>0</v>
      </c>
      <c r="E12" s="5">
        <v>0</v>
      </c>
      <c r="F12" s="5">
        <v>0</v>
      </c>
      <c r="G12" s="5">
        <f t="shared" si="2"/>
        <v>0</v>
      </c>
    </row>
    <row r="13" spans="1:7" x14ac:dyDescent="0.2">
      <c r="A13" s="25" t="s">
        <v>41</v>
      </c>
      <c r="B13" s="5">
        <v>0</v>
      </c>
      <c r="C13" s="5">
        <v>0</v>
      </c>
      <c r="D13" s="5">
        <f t="shared" si="1"/>
        <v>0</v>
      </c>
      <c r="E13" s="5">
        <v>0</v>
      </c>
      <c r="F13" s="5">
        <v>0</v>
      </c>
      <c r="G13" s="5">
        <f t="shared" si="2"/>
        <v>0</v>
      </c>
    </row>
    <row r="14" spans="1:7" x14ac:dyDescent="0.2">
      <c r="A14" s="25" t="s">
        <v>18</v>
      </c>
      <c r="B14" s="5">
        <v>0</v>
      </c>
      <c r="C14" s="5">
        <v>0</v>
      </c>
      <c r="D14" s="5">
        <f t="shared" si="1"/>
        <v>0</v>
      </c>
      <c r="E14" s="5">
        <v>0</v>
      </c>
      <c r="F14" s="5">
        <v>0</v>
      </c>
      <c r="G14" s="5">
        <f t="shared" si="2"/>
        <v>0</v>
      </c>
    </row>
    <row r="15" spans="1:7" x14ac:dyDescent="0.2">
      <c r="A15" s="25"/>
      <c r="B15" s="5"/>
      <c r="C15" s="5"/>
      <c r="D15" s="5"/>
      <c r="E15" s="5"/>
      <c r="F15" s="5"/>
      <c r="G15" s="5"/>
    </row>
    <row r="16" spans="1:7" x14ac:dyDescent="0.2">
      <c r="A16" s="8" t="s">
        <v>19</v>
      </c>
      <c r="B16" s="13">
        <f t="shared" ref="B16:G16" si="3">SUM(B17:B23)</f>
        <v>57970452.229999997</v>
      </c>
      <c r="C16" s="13">
        <f t="shared" si="3"/>
        <v>27612901.859999999</v>
      </c>
      <c r="D16" s="13">
        <f t="shared" si="3"/>
        <v>85583354.090000004</v>
      </c>
      <c r="E16" s="13">
        <f t="shared" si="3"/>
        <v>27321373.77</v>
      </c>
      <c r="F16" s="13">
        <f t="shared" si="3"/>
        <v>27316697.77</v>
      </c>
      <c r="G16" s="13">
        <f t="shared" si="3"/>
        <v>58261980.320000008</v>
      </c>
    </row>
    <row r="17" spans="1:7" x14ac:dyDescent="0.2">
      <c r="A17" s="25" t="s">
        <v>42</v>
      </c>
      <c r="B17" s="5">
        <v>0</v>
      </c>
      <c r="C17" s="5">
        <v>0</v>
      </c>
      <c r="D17" s="5">
        <f>B17+C17</f>
        <v>0</v>
      </c>
      <c r="E17" s="5">
        <v>0</v>
      </c>
      <c r="F17" s="5">
        <v>0</v>
      </c>
      <c r="G17" s="5">
        <f t="shared" ref="G17:G23" si="4">D17-E17</f>
        <v>0</v>
      </c>
    </row>
    <row r="18" spans="1:7" x14ac:dyDescent="0.2">
      <c r="A18" s="25" t="s">
        <v>27</v>
      </c>
      <c r="B18" s="5">
        <v>0</v>
      </c>
      <c r="C18" s="5">
        <v>0</v>
      </c>
      <c r="D18" s="5">
        <f t="shared" ref="D18:D23" si="5">B18+C18</f>
        <v>0</v>
      </c>
      <c r="E18" s="5">
        <v>0</v>
      </c>
      <c r="F18" s="5">
        <v>0</v>
      </c>
      <c r="G18" s="5">
        <f t="shared" si="4"/>
        <v>0</v>
      </c>
    </row>
    <row r="19" spans="1:7" x14ac:dyDescent="0.2">
      <c r="A19" s="25" t="s">
        <v>20</v>
      </c>
      <c r="B19" s="5">
        <v>0</v>
      </c>
      <c r="C19" s="5">
        <v>0</v>
      </c>
      <c r="D19" s="5">
        <f t="shared" si="5"/>
        <v>0</v>
      </c>
      <c r="E19" s="5">
        <v>0</v>
      </c>
      <c r="F19" s="5">
        <v>0</v>
      </c>
      <c r="G19" s="5">
        <f t="shared" si="4"/>
        <v>0</v>
      </c>
    </row>
    <row r="20" spans="1:7" x14ac:dyDescent="0.2">
      <c r="A20" s="25" t="s">
        <v>43</v>
      </c>
      <c r="B20" s="5">
        <v>0</v>
      </c>
      <c r="C20" s="5">
        <v>0</v>
      </c>
      <c r="D20" s="5">
        <f t="shared" si="5"/>
        <v>0</v>
      </c>
      <c r="E20" s="5">
        <v>0</v>
      </c>
      <c r="F20" s="5">
        <v>0</v>
      </c>
      <c r="G20" s="5">
        <f t="shared" si="4"/>
        <v>0</v>
      </c>
    </row>
    <row r="21" spans="1:7" x14ac:dyDescent="0.2">
      <c r="A21" s="25" t="s">
        <v>44</v>
      </c>
      <c r="B21" s="5">
        <v>57970452.229999997</v>
      </c>
      <c r="C21" s="5">
        <v>27612901.859999999</v>
      </c>
      <c r="D21" s="5">
        <f t="shared" si="5"/>
        <v>85583354.090000004</v>
      </c>
      <c r="E21" s="5">
        <v>27321373.77</v>
      </c>
      <c r="F21" s="5">
        <v>27316697.77</v>
      </c>
      <c r="G21" s="5">
        <f t="shared" si="4"/>
        <v>58261980.320000008</v>
      </c>
    </row>
    <row r="22" spans="1:7" x14ac:dyDescent="0.2">
      <c r="A22" s="25" t="s">
        <v>45</v>
      </c>
      <c r="B22" s="5">
        <v>0</v>
      </c>
      <c r="C22" s="5">
        <v>0</v>
      </c>
      <c r="D22" s="5">
        <f t="shared" si="5"/>
        <v>0</v>
      </c>
      <c r="E22" s="5">
        <v>0</v>
      </c>
      <c r="F22" s="5">
        <v>0</v>
      </c>
      <c r="G22" s="5">
        <f t="shared" si="4"/>
        <v>0</v>
      </c>
    </row>
    <row r="23" spans="1:7" x14ac:dyDescent="0.2">
      <c r="A23" s="25" t="s">
        <v>4</v>
      </c>
      <c r="B23" s="5">
        <v>0</v>
      </c>
      <c r="C23" s="5">
        <v>0</v>
      </c>
      <c r="D23" s="5">
        <f t="shared" si="5"/>
        <v>0</v>
      </c>
      <c r="E23" s="5">
        <v>0</v>
      </c>
      <c r="F23" s="5">
        <v>0</v>
      </c>
      <c r="G23" s="5">
        <f t="shared" si="4"/>
        <v>0</v>
      </c>
    </row>
    <row r="24" spans="1:7" x14ac:dyDescent="0.2">
      <c r="A24" s="25"/>
      <c r="B24" s="5"/>
      <c r="C24" s="5"/>
      <c r="D24" s="5"/>
      <c r="E24" s="5"/>
      <c r="F24" s="5"/>
      <c r="G24" s="5"/>
    </row>
    <row r="25" spans="1:7" x14ac:dyDescent="0.2">
      <c r="A25" s="8" t="s">
        <v>46</v>
      </c>
      <c r="B25" s="13">
        <f t="shared" ref="B25:G25" si="6">SUM(B26:B34)</f>
        <v>0</v>
      </c>
      <c r="C25" s="13">
        <f t="shared" si="6"/>
        <v>0</v>
      </c>
      <c r="D25" s="13">
        <f t="shared" si="6"/>
        <v>0</v>
      </c>
      <c r="E25" s="13">
        <f t="shared" si="6"/>
        <v>0</v>
      </c>
      <c r="F25" s="13">
        <f t="shared" si="6"/>
        <v>0</v>
      </c>
      <c r="G25" s="13">
        <f t="shared" si="6"/>
        <v>0</v>
      </c>
    </row>
    <row r="26" spans="1:7" x14ac:dyDescent="0.2">
      <c r="A26" s="25" t="s">
        <v>28</v>
      </c>
      <c r="B26" s="5">
        <v>0</v>
      </c>
      <c r="C26" s="5">
        <v>0</v>
      </c>
      <c r="D26" s="5">
        <f>B26+C26</f>
        <v>0</v>
      </c>
      <c r="E26" s="5">
        <v>0</v>
      </c>
      <c r="F26" s="5">
        <v>0</v>
      </c>
      <c r="G26" s="5">
        <f t="shared" ref="G26:G34" si="7">D26-E26</f>
        <v>0</v>
      </c>
    </row>
    <row r="27" spans="1:7" x14ac:dyDescent="0.2">
      <c r="A27" s="25" t="s">
        <v>23</v>
      </c>
      <c r="B27" s="5">
        <v>0</v>
      </c>
      <c r="C27" s="5">
        <v>0</v>
      </c>
      <c r="D27" s="5">
        <f t="shared" ref="D27:D34" si="8">B27+C27</f>
        <v>0</v>
      </c>
      <c r="E27" s="5">
        <v>0</v>
      </c>
      <c r="F27" s="5">
        <v>0</v>
      </c>
      <c r="G27" s="5">
        <f t="shared" si="7"/>
        <v>0</v>
      </c>
    </row>
    <row r="28" spans="1:7" x14ac:dyDescent="0.2">
      <c r="A28" s="25" t="s">
        <v>29</v>
      </c>
      <c r="B28" s="5">
        <v>0</v>
      </c>
      <c r="C28" s="5">
        <v>0</v>
      </c>
      <c r="D28" s="5">
        <f t="shared" si="8"/>
        <v>0</v>
      </c>
      <c r="E28" s="5">
        <v>0</v>
      </c>
      <c r="F28" s="5">
        <v>0</v>
      </c>
      <c r="G28" s="5">
        <f t="shared" si="7"/>
        <v>0</v>
      </c>
    </row>
    <row r="29" spans="1:7" x14ac:dyDescent="0.2">
      <c r="A29" s="25" t="s">
        <v>47</v>
      </c>
      <c r="B29" s="5">
        <v>0</v>
      </c>
      <c r="C29" s="5">
        <v>0</v>
      </c>
      <c r="D29" s="5">
        <f t="shared" si="8"/>
        <v>0</v>
      </c>
      <c r="E29" s="5">
        <v>0</v>
      </c>
      <c r="F29" s="5">
        <v>0</v>
      </c>
      <c r="G29" s="5">
        <f t="shared" si="7"/>
        <v>0</v>
      </c>
    </row>
    <row r="30" spans="1:7" x14ac:dyDescent="0.2">
      <c r="A30" s="25" t="s">
        <v>21</v>
      </c>
      <c r="B30" s="5">
        <v>0</v>
      </c>
      <c r="C30" s="5">
        <v>0</v>
      </c>
      <c r="D30" s="5">
        <f t="shared" si="8"/>
        <v>0</v>
      </c>
      <c r="E30" s="5">
        <v>0</v>
      </c>
      <c r="F30" s="5">
        <v>0</v>
      </c>
      <c r="G30" s="5">
        <f t="shared" si="7"/>
        <v>0</v>
      </c>
    </row>
    <row r="31" spans="1:7" x14ac:dyDescent="0.2">
      <c r="A31" s="25" t="s">
        <v>5</v>
      </c>
      <c r="B31" s="5">
        <v>0</v>
      </c>
      <c r="C31" s="5">
        <v>0</v>
      </c>
      <c r="D31" s="5">
        <f t="shared" si="8"/>
        <v>0</v>
      </c>
      <c r="E31" s="5">
        <v>0</v>
      </c>
      <c r="F31" s="5">
        <v>0</v>
      </c>
      <c r="G31" s="5">
        <f t="shared" si="7"/>
        <v>0</v>
      </c>
    </row>
    <row r="32" spans="1:7" x14ac:dyDescent="0.2">
      <c r="A32" s="25" t="s">
        <v>6</v>
      </c>
      <c r="B32" s="5">
        <v>0</v>
      </c>
      <c r="C32" s="5">
        <v>0</v>
      </c>
      <c r="D32" s="5">
        <f t="shared" si="8"/>
        <v>0</v>
      </c>
      <c r="E32" s="5">
        <v>0</v>
      </c>
      <c r="F32" s="5">
        <v>0</v>
      </c>
      <c r="G32" s="5">
        <f t="shared" si="7"/>
        <v>0</v>
      </c>
    </row>
    <row r="33" spans="1:7" x14ac:dyDescent="0.2">
      <c r="A33" s="25" t="s">
        <v>48</v>
      </c>
      <c r="B33" s="5">
        <v>0</v>
      </c>
      <c r="C33" s="5">
        <v>0</v>
      </c>
      <c r="D33" s="5">
        <f t="shared" si="8"/>
        <v>0</v>
      </c>
      <c r="E33" s="5">
        <v>0</v>
      </c>
      <c r="F33" s="5">
        <v>0</v>
      </c>
      <c r="G33" s="5">
        <f t="shared" si="7"/>
        <v>0</v>
      </c>
    </row>
    <row r="34" spans="1:7" x14ac:dyDescent="0.2">
      <c r="A34" s="25" t="s">
        <v>30</v>
      </c>
      <c r="B34" s="5">
        <v>0</v>
      </c>
      <c r="C34" s="5">
        <v>0</v>
      </c>
      <c r="D34" s="5">
        <f t="shared" si="8"/>
        <v>0</v>
      </c>
      <c r="E34" s="5">
        <v>0</v>
      </c>
      <c r="F34" s="5">
        <v>0</v>
      </c>
      <c r="G34" s="5">
        <f t="shared" si="7"/>
        <v>0</v>
      </c>
    </row>
    <row r="35" spans="1:7" x14ac:dyDescent="0.2">
      <c r="A35" s="25"/>
      <c r="B35" s="5"/>
      <c r="C35" s="5"/>
      <c r="D35" s="5"/>
      <c r="E35" s="5"/>
      <c r="F35" s="5"/>
      <c r="G35" s="5"/>
    </row>
    <row r="36" spans="1:7" x14ac:dyDescent="0.2">
      <c r="A36" s="8" t="s">
        <v>31</v>
      </c>
      <c r="B36" s="13">
        <f t="shared" ref="B36:G36" si="9">SUM(B37:B40)</f>
        <v>0</v>
      </c>
      <c r="C36" s="13">
        <f t="shared" si="9"/>
        <v>0</v>
      </c>
      <c r="D36" s="13">
        <f t="shared" si="9"/>
        <v>0</v>
      </c>
      <c r="E36" s="13">
        <f t="shared" si="9"/>
        <v>0</v>
      </c>
      <c r="F36" s="13">
        <f t="shared" si="9"/>
        <v>0</v>
      </c>
      <c r="G36" s="13">
        <f t="shared" si="9"/>
        <v>0</v>
      </c>
    </row>
    <row r="37" spans="1:7" x14ac:dyDescent="0.2">
      <c r="A37" s="25" t="s">
        <v>49</v>
      </c>
      <c r="B37" s="5">
        <v>0</v>
      </c>
      <c r="C37" s="5">
        <v>0</v>
      </c>
      <c r="D37" s="5">
        <f>B37+C37</f>
        <v>0</v>
      </c>
      <c r="E37" s="5">
        <v>0</v>
      </c>
      <c r="F37" s="5">
        <v>0</v>
      </c>
      <c r="G37" s="5">
        <f t="shared" ref="G37:G40" si="10">D37-E37</f>
        <v>0</v>
      </c>
    </row>
    <row r="38" spans="1:7" ht="11.25" customHeight="1" x14ac:dyDescent="0.2">
      <c r="A38" s="25" t="s">
        <v>24</v>
      </c>
      <c r="B38" s="5">
        <v>0</v>
      </c>
      <c r="C38" s="5">
        <v>0</v>
      </c>
      <c r="D38" s="5">
        <f t="shared" ref="D38:D40" si="11">B38+C38</f>
        <v>0</v>
      </c>
      <c r="E38" s="5">
        <v>0</v>
      </c>
      <c r="F38" s="5">
        <v>0</v>
      </c>
      <c r="G38" s="5">
        <f t="shared" si="10"/>
        <v>0</v>
      </c>
    </row>
    <row r="39" spans="1:7" x14ac:dyDescent="0.2">
      <c r="A39" s="25" t="s">
        <v>32</v>
      </c>
      <c r="B39" s="5">
        <v>0</v>
      </c>
      <c r="C39" s="5">
        <v>0</v>
      </c>
      <c r="D39" s="5">
        <f t="shared" si="11"/>
        <v>0</v>
      </c>
      <c r="E39" s="5">
        <v>0</v>
      </c>
      <c r="F39" s="5">
        <v>0</v>
      </c>
      <c r="G39" s="5">
        <f t="shared" si="10"/>
        <v>0</v>
      </c>
    </row>
    <row r="40" spans="1:7" x14ac:dyDescent="0.2">
      <c r="A40" s="25" t="s">
        <v>7</v>
      </c>
      <c r="B40" s="5">
        <v>0</v>
      </c>
      <c r="C40" s="5">
        <v>0</v>
      </c>
      <c r="D40" s="5">
        <f t="shared" si="11"/>
        <v>0</v>
      </c>
      <c r="E40" s="5">
        <v>0</v>
      </c>
      <c r="F40" s="5">
        <v>0</v>
      </c>
      <c r="G40" s="5">
        <f t="shared" si="10"/>
        <v>0</v>
      </c>
    </row>
    <row r="41" spans="1:7" x14ac:dyDescent="0.2">
      <c r="A41" s="25"/>
      <c r="B41" s="5"/>
      <c r="C41" s="5"/>
      <c r="D41" s="5"/>
      <c r="E41" s="5"/>
      <c r="F41" s="5"/>
      <c r="G41" s="5"/>
    </row>
    <row r="42" spans="1:7" x14ac:dyDescent="0.2">
      <c r="A42" s="11" t="s">
        <v>50</v>
      </c>
      <c r="B42" s="16">
        <f t="shared" ref="B42:G42" si="12">SUM(B36+B25+B16+B6)</f>
        <v>58388415.719999999</v>
      </c>
      <c r="C42" s="16">
        <f t="shared" si="12"/>
        <v>27612901.859999999</v>
      </c>
      <c r="D42" s="16">
        <f t="shared" si="12"/>
        <v>86001317.579999998</v>
      </c>
      <c r="E42" s="16">
        <f t="shared" si="12"/>
        <v>27521410.390000001</v>
      </c>
      <c r="F42" s="16">
        <f t="shared" si="12"/>
        <v>27516734.390000001</v>
      </c>
      <c r="G42" s="16">
        <f t="shared" si="12"/>
        <v>58479907.190000005</v>
      </c>
    </row>
    <row r="44" spans="1:7" x14ac:dyDescent="0.2">
      <c r="A44" s="1" t="s">
        <v>120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2024-08-08T17:43:19Z</cp:lastPrinted>
  <dcterms:created xsi:type="dcterms:W3CDTF">2014-02-10T03:37:14Z</dcterms:created>
  <dcterms:modified xsi:type="dcterms:W3CDTF">2024-08-08T17:44:07Z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